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hscar\Documents\4_Kids\1_STMAA\Treasurer\5_Budget\"/>
    </mc:Choice>
  </mc:AlternateContent>
  <xr:revisionPtr revIDLastSave="0" documentId="13_ncr:1_{3BD89BE4-36F2-4C35-9F01-76CC7718DC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come Statement" sheetId="1" r:id="rId1"/>
    <sheet name="Student Contribution Forecast" sheetId="2" r:id="rId2"/>
    <sheet name="Contractor Forecast" sheetId="3" r:id="rId3"/>
    <sheet name="Winter Program Non Staff Exps" sheetId="4" r:id="rId4"/>
  </sheets>
  <definedNames>
    <definedName name="_xlnm.Print_Area" localSheetId="2">'Contractor Forecast'!$A$1:$H$21</definedName>
    <definedName name="_xlnm.Print_Area" localSheetId="0">'Income Statement'!$A$1:$I$148</definedName>
    <definedName name="_xlnm.Print_Area" localSheetId="1">'Student Contribution Forecast'!$A$1:$G$30</definedName>
    <definedName name="_xlnm.Print_Titles" localSheetId="0">'Income Statement'!$1:$1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8" roundtripDataSignature="AMtx7miPixq6RFNjqYXCik1Dsdj+0+lPJw=="/>
    </ext>
  </extLst>
</workbook>
</file>

<file path=xl/calcChain.xml><?xml version="1.0" encoding="utf-8"?>
<calcChain xmlns="http://schemas.openxmlformats.org/spreadsheetml/2006/main">
  <c r="C16" i="4" l="1"/>
  <c r="B16" i="4"/>
  <c r="G21" i="3"/>
  <c r="F21" i="3"/>
  <c r="E21" i="3"/>
  <c r="G83" i="1" s="1"/>
  <c r="G82" i="1" s="1"/>
  <c r="D21" i="3"/>
  <c r="G76" i="1" s="1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  <c r="H2" i="3"/>
  <c r="H21" i="3" s="1"/>
  <c r="F11" i="2"/>
  <c r="F10" i="2"/>
  <c r="E9" i="2"/>
  <c r="F9" i="2" s="1"/>
  <c r="F8" i="2"/>
  <c r="E8" i="2"/>
  <c r="E7" i="2"/>
  <c r="F7" i="2" s="1"/>
  <c r="G29" i="1" s="1"/>
  <c r="E6" i="2"/>
  <c r="F6" i="2" s="1"/>
  <c r="G28" i="1" s="1"/>
  <c r="E5" i="2"/>
  <c r="F5" i="2" s="1"/>
  <c r="F4" i="2"/>
  <c r="E4" i="2"/>
  <c r="E2" i="2"/>
  <c r="F2" i="2" s="1"/>
  <c r="G137" i="1"/>
  <c r="F137" i="1"/>
  <c r="E137" i="1"/>
  <c r="G133" i="1"/>
  <c r="F133" i="1"/>
  <c r="E133" i="1"/>
  <c r="G126" i="1"/>
  <c r="F126" i="1"/>
  <c r="E126" i="1"/>
  <c r="G118" i="1"/>
  <c r="F118" i="1"/>
  <c r="E118" i="1"/>
  <c r="G111" i="1"/>
  <c r="F111" i="1"/>
  <c r="E111" i="1"/>
  <c r="F103" i="1"/>
  <c r="G102" i="1"/>
  <c r="G101" i="1"/>
  <c r="F101" i="1"/>
  <c r="E101" i="1"/>
  <c r="G92" i="1"/>
  <c r="F92" i="1"/>
  <c r="E92" i="1"/>
  <c r="G89" i="1"/>
  <c r="G86" i="1"/>
  <c r="F86" i="1"/>
  <c r="E86" i="1"/>
  <c r="G84" i="1"/>
  <c r="F82" i="1"/>
  <c r="E82" i="1"/>
  <c r="D82" i="1"/>
  <c r="C82" i="1"/>
  <c r="G79" i="1"/>
  <c r="F79" i="1"/>
  <c r="E79" i="1"/>
  <c r="D79" i="1"/>
  <c r="D146" i="1" s="1"/>
  <c r="D148" i="1" s="1"/>
  <c r="C79" i="1"/>
  <c r="C146" i="1" s="1"/>
  <c r="F78" i="1"/>
  <c r="G69" i="1"/>
  <c r="F69" i="1"/>
  <c r="E69" i="1"/>
  <c r="F68" i="1"/>
  <c r="G57" i="1"/>
  <c r="F57" i="1"/>
  <c r="E57" i="1"/>
  <c r="F45" i="1"/>
  <c r="F39" i="1" s="1"/>
  <c r="G44" i="1"/>
  <c r="G39" i="1"/>
  <c r="E39" i="1"/>
  <c r="E35" i="1"/>
  <c r="D35" i="1"/>
  <c r="C35" i="1"/>
  <c r="G32" i="1"/>
  <c r="G30" i="1"/>
  <c r="G23" i="1"/>
  <c r="F20" i="1"/>
  <c r="F19" i="1"/>
  <c r="G13" i="1"/>
  <c r="F13" i="1"/>
  <c r="G3" i="1"/>
  <c r="F3" i="1"/>
  <c r="E146" i="1" l="1"/>
  <c r="F35" i="1"/>
  <c r="F146" i="1"/>
  <c r="C148" i="1"/>
  <c r="F12" i="2"/>
  <c r="G27" i="1"/>
  <c r="E148" i="1"/>
  <c r="G146" i="1"/>
  <c r="G26" i="1"/>
  <c r="G35" i="1"/>
  <c r="F148" i="1" l="1"/>
  <c r="G14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16" authorId="0" shapeId="0" xr:uid="{00000000-0006-0000-0000-000001000000}">
      <text>
        <r>
          <rPr>
            <sz val="11"/>
            <color theme="1"/>
            <rFont val="Calibri"/>
            <scheme val="minor"/>
          </rPr>
          <t>======
ID#AAAAXuYoQSc
Hayley Ng    (2022-04-20 22:32:17)
Only $350 budget left as of Dec 2020.  $500 transferred to 6002c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gnWK33JGl9gMRiPF8Eg0PoybWkGg=="/>
    </ext>
  </extLst>
</comments>
</file>

<file path=xl/sharedStrings.xml><?xml version="1.0" encoding="utf-8"?>
<sst xmlns="http://schemas.openxmlformats.org/spreadsheetml/2006/main" count="494" uniqueCount="455">
  <si>
    <t>BUDGET
CODE</t>
  </si>
  <si>
    <t>INCOME / EXPENSE CATEGORY</t>
  </si>
  <si>
    <t xml:space="preserve"> 2019-2020
 YTD Actuals</t>
  </si>
  <si>
    <t>2020-2021
YTD Actuals</t>
  </si>
  <si>
    <t>YTD Actuals As Of April 2022</t>
  </si>
  <si>
    <t>2021-2022 FORECAST</t>
  </si>
  <si>
    <t>2022-2023 BUDGET</t>
  </si>
  <si>
    <t>2022-2023
BUDGET NOTES</t>
  </si>
  <si>
    <t>2021-2022
FORECAST NOTES</t>
  </si>
  <si>
    <t>INCOME</t>
  </si>
  <si>
    <t>General Fundraiser Income:</t>
  </si>
  <si>
    <t>1001c</t>
  </si>
  <si>
    <t>Bingo</t>
  </si>
  <si>
    <t>N/A</t>
  </si>
  <si>
    <t>Is Bingo happening and any % for STMAA or just students</t>
  </si>
  <si>
    <t>1001a</t>
  </si>
  <si>
    <t>Gift Card / Ornament / Band Swag Drawing</t>
  </si>
  <si>
    <t>Coordinate drawing to coincide with Winter concert and holiday Jazz or Parent / Family Meeting in Fall</t>
  </si>
  <si>
    <t>1001d</t>
  </si>
  <si>
    <t xml:space="preserve">Spirit Books </t>
  </si>
  <si>
    <t>See Double Good Popcorn</t>
  </si>
  <si>
    <t>1001e</t>
  </si>
  <si>
    <t>See's Fall Fundraiser</t>
  </si>
  <si>
    <t>Possible individual fundraiser if parent volunteer run</t>
  </si>
  <si>
    <t>No Fleetweek Competition - See's Fundraiser 11/15-11/30/21.  Have not received valid check as of 4/30/22</t>
  </si>
  <si>
    <t>1001j</t>
  </si>
  <si>
    <t>Driven Coffee Roasters</t>
  </si>
  <si>
    <t>Profit to individual student charm's account</t>
  </si>
  <si>
    <t>Actual profit 10/25-11/7/21</t>
  </si>
  <si>
    <t>1001k</t>
  </si>
  <si>
    <t>Double Good Popcorn - Fall &amp; Spring</t>
  </si>
  <si>
    <t>Actual profit 9/17-9/21/21.  Possible May 2022 Doublegood Fundraiser</t>
  </si>
  <si>
    <t>1001m</t>
  </si>
  <si>
    <t>Applebee's pancake breakfast</t>
  </si>
  <si>
    <t>1001h</t>
  </si>
  <si>
    <t>Mattress Fundraiser (General) / Hibernate (Individual)</t>
  </si>
  <si>
    <t>Mattress (Jan 2022) and Hibernate  (April 2022)</t>
  </si>
  <si>
    <t>1001f</t>
  </si>
  <si>
    <t>Spring Fundraiser  (See DG Popcorn above)</t>
  </si>
  <si>
    <t>Concert ticket sales</t>
  </si>
  <si>
    <t>1002a</t>
  </si>
  <si>
    <t>Holiday jazz event / Poinsettia Sales</t>
  </si>
  <si>
    <t>Donations / Concessions/ Mdse</t>
  </si>
  <si>
    <t>December 2021</t>
  </si>
  <si>
    <t>1002c</t>
  </si>
  <si>
    <t>Spring Jazz Concert</t>
  </si>
  <si>
    <t>Tabard Theatre - Net ticket sale profit after rental of theatre</t>
  </si>
  <si>
    <t>May 2022 - Tabard Theatre - 5/25</t>
  </si>
  <si>
    <t>1002d</t>
  </si>
  <si>
    <t>Fall Concert</t>
  </si>
  <si>
    <t>Donations only</t>
  </si>
  <si>
    <t>N/A in 2021</t>
  </si>
  <si>
    <t>1002e</t>
  </si>
  <si>
    <t>Winter Concert / Poinsettia Sales</t>
  </si>
  <si>
    <t>1002f</t>
  </si>
  <si>
    <t>Spring Concert</t>
  </si>
  <si>
    <t>May 2022 - 5/16 &amp; 5/17</t>
  </si>
  <si>
    <t>Music in the Parks Concessions</t>
  </si>
  <si>
    <t>APRIL / MAY 2022 - Concession with pre-packaged items - 3 Days in March ($230).  Forecasting profit per day for 5/7 ($100), 5/14 ($100), 5/21 ($200)?</t>
  </si>
  <si>
    <t>Music Marathon / Vertical Raise</t>
  </si>
  <si>
    <t>Updated to $15,880 for Vertical Raise and $7000 for Music Marathon / Silent Auction</t>
  </si>
  <si>
    <t>eScrip</t>
  </si>
  <si>
    <t>Amazonsmile</t>
  </si>
  <si>
    <t>Music in the Parks festival hosting</t>
  </si>
  <si>
    <t>3 Dates:  $500, $1000, $1500</t>
  </si>
  <si>
    <t>3/16/22 Contract Revision - 5/7 ($500), 5/14 ($500), 5/21 ($1500)</t>
  </si>
  <si>
    <t>Merchandise (Online store/FanCloth)</t>
  </si>
  <si>
    <t>Same designer for Rainforest to design 2022-2023 show wear.</t>
  </si>
  <si>
    <t>BSN Fancloth Sales + Rainforest Mdse cost and sales</t>
  </si>
  <si>
    <t>Dine-Outs</t>
  </si>
  <si>
    <t>AUGUST TO MAY- 1 Per Mth - Actual profit as of 4/30/22</t>
  </si>
  <si>
    <t>Concert Band/Symphonic/WindEnsemble</t>
  </si>
  <si>
    <t>Student Contribution Tab Calculation</t>
  </si>
  <si>
    <t>Based on April 2022 YTD Actuals</t>
  </si>
  <si>
    <t>Marching Band &amp; Color Guard</t>
  </si>
  <si>
    <t>Jazz Bands</t>
  </si>
  <si>
    <t xml:space="preserve">Winter Guard </t>
  </si>
  <si>
    <t>Winter Percussion</t>
  </si>
  <si>
    <t>Donations to General Fund</t>
  </si>
  <si>
    <t>Actual donations as of 4/30/22</t>
  </si>
  <si>
    <t xml:space="preserve">Reserves (Misc Ledger) </t>
  </si>
  <si>
    <t>Money in Student's Charms Accounts</t>
  </si>
  <si>
    <t>After School Music Programs</t>
  </si>
  <si>
    <t>Fleetweek Competition</t>
  </si>
  <si>
    <t>Monday Oct 10th 2022: 1st place $10K, 2nd place $7K, 3rd place $5K, all others $2K</t>
  </si>
  <si>
    <t>No Fleetweek</t>
  </si>
  <si>
    <t>Income Totals</t>
  </si>
  <si>
    <t>EXPENDITURES</t>
  </si>
  <si>
    <t>Hotel WBA Championships</t>
  </si>
  <si>
    <t>Not Budgeting At This Time - $4600 - Nov 19-20, 2022 - Southern CA Hotel Fees - 23 Rooms:  17 students, 6  staff / bus driver, 1 Director @ $200 per room</t>
  </si>
  <si>
    <t>NOVEMBER - - MB Season will end 11/13/21 with the Logan Northern WBA Regional Champs- (Regional Championships - Day Trips.   Budgeted below)</t>
  </si>
  <si>
    <t>Transportation</t>
  </si>
  <si>
    <t>2304a</t>
  </si>
  <si>
    <t>Sac State Super Show Comp Buses</t>
  </si>
  <si>
    <t>2 Buses (1 big / 1 small) - 11/5/22</t>
  </si>
  <si>
    <t>Not attending 10/9 show. Using budget for WBA fees overage.  Will attend an end of season exhibition benefit show. - 2 Buses</t>
  </si>
  <si>
    <t>2304b</t>
  </si>
  <si>
    <t>Gilroy HS Comp Buses</t>
  </si>
  <si>
    <t>2 Buses (1 big / 1 small) - 10/15/22</t>
  </si>
  <si>
    <t>Per Invoice</t>
  </si>
  <si>
    <t>2304c</t>
  </si>
  <si>
    <t>Independence HS Comp Buses</t>
  </si>
  <si>
    <t>2 Buses (1 big / 1 small) - 10/29/22</t>
  </si>
  <si>
    <t>2304d</t>
  </si>
  <si>
    <t>Logan HS Comp Buses - WBA Regional</t>
  </si>
  <si>
    <t>2 Buses (1 big / 1 small) - 11/12/22</t>
  </si>
  <si>
    <t>Per Invoice (Only used 1 bus)</t>
  </si>
  <si>
    <t>2304e</t>
  </si>
  <si>
    <t>MB bus driver tips</t>
  </si>
  <si>
    <t>8 bus drivers at $25 each</t>
  </si>
  <si>
    <t>$25 tip per day per event per driver out of Petty Cash -4 event days.  Petty cash fund to be reimbursed at end of school year.</t>
  </si>
  <si>
    <t>2304f</t>
  </si>
  <si>
    <t>Truck Rental/Gas</t>
  </si>
  <si>
    <t>1 Truck For Equipment &amp; Uniforms - 5 event days PLUS Graffiti removal costs added + Monarch Damage Estimate of $2927.28</t>
  </si>
  <si>
    <t>2304g</t>
  </si>
  <si>
    <t>Fleet Week Buses</t>
  </si>
  <si>
    <t>2 Buses (1 big / 1 small) - 10/10/22</t>
  </si>
  <si>
    <t>10/14/21 - Not attending Fleet Week. Doing a Veteran's Day event with carpooling.  Using budget $ for MB Staff overage.  Normally would use 2 buses</t>
  </si>
  <si>
    <t>2304h</t>
  </si>
  <si>
    <t>Driver Tips WBA - Southern CA</t>
  </si>
  <si>
    <t>Not budgeting at this time - $50</t>
  </si>
  <si>
    <t>$25 tip per day per event per driver out of Petty Cash</t>
  </si>
  <si>
    <t>2304i</t>
  </si>
  <si>
    <t>Transportation WBA Championships</t>
  </si>
  <si>
    <t>Not budgeting at this time - $8K - 2 Buses (1 big / 1 small) - 11/19-11/20/22</t>
  </si>
  <si>
    <t>Normal WBA is 2 Event Days - overnight. Season ends 1 week earlier this year with Logan Northern WBA Regional Champs, so no budget this year.</t>
  </si>
  <si>
    <t>2304j</t>
  </si>
  <si>
    <t>Truck Rental WBA Champ</t>
  </si>
  <si>
    <t>Not budgeting at this time - $2.5K - Truck, trailer + Gas</t>
  </si>
  <si>
    <t>Normal WBA is 2 Event Days - overnight. Not budgeting this year</t>
  </si>
  <si>
    <t>2304k</t>
  </si>
  <si>
    <t>Spring bus driver tips</t>
  </si>
  <si>
    <t xml:space="preserve">$25 tip per day per driver per event out of Petty Cash - 4 event days </t>
  </si>
  <si>
    <t>2304l</t>
  </si>
  <si>
    <t>Santa Cruz Jazz Fest Bus</t>
  </si>
  <si>
    <t>1 big bus - Seats 56</t>
  </si>
  <si>
    <t>Invoice # 18210 - Cabrillo College On 3/19/22 - Jazz - 56 on bus 1</t>
  </si>
  <si>
    <t>2304m</t>
  </si>
  <si>
    <t>Sonoma State Music For All Festival</t>
  </si>
  <si>
    <t>1 big bus - Seats 56 - Wind Ensemble only</t>
  </si>
  <si>
    <t>No Logan Band Festival- Normally 2 buses with 56 on each</t>
  </si>
  <si>
    <t>2304o</t>
  </si>
  <si>
    <t>CMEA Amador Valley H.S. Buses</t>
  </si>
  <si>
    <t xml:space="preserve">2 Buses (1 big / 1 small) </t>
  </si>
  <si>
    <t>AVHS on 4/30/22 - Concert, WE and Symphonic - 2 buses with 56 on each</t>
  </si>
  <si>
    <t>2304p</t>
  </si>
  <si>
    <t>Campana Jazz Festival</t>
  </si>
  <si>
    <t xml:space="preserve">Invoice # 17708 - AVHS On 2/12/22 - Jazz - 56 on 1 bus </t>
  </si>
  <si>
    <t>Drummajor Camp</t>
  </si>
  <si>
    <t>USA Drum Major Camp - 2 spots</t>
  </si>
  <si>
    <t>10/14/21 - Using budget $ for MB Staff overage.  Normally this is for 2 students</t>
  </si>
  <si>
    <t xml:space="preserve">Financial Aid </t>
  </si>
  <si>
    <t xml:space="preserve">Equipment/Supplies </t>
  </si>
  <si>
    <t>2618a</t>
  </si>
  <si>
    <t>open</t>
  </si>
  <si>
    <t>2618b</t>
  </si>
  <si>
    <t xml:space="preserve">misc equipment </t>
  </si>
  <si>
    <t>2618c</t>
  </si>
  <si>
    <t>lease agreement</t>
  </si>
  <si>
    <t>2618e</t>
  </si>
  <si>
    <t>Rifles</t>
  </si>
  <si>
    <t>2618f</t>
  </si>
  <si>
    <t>Show Flags</t>
  </si>
  <si>
    <t>Includes Rainforest butterfly flags and replacement of broken flags</t>
  </si>
  <si>
    <t>2618g</t>
  </si>
  <si>
    <t>Sabers</t>
  </si>
  <si>
    <t>2618h</t>
  </si>
  <si>
    <t>Supplies-COLOR GUARD</t>
  </si>
  <si>
    <t>2618 i</t>
  </si>
  <si>
    <t>MB Props</t>
  </si>
  <si>
    <t>2618j</t>
  </si>
  <si>
    <t>Field Paint/Tape</t>
  </si>
  <si>
    <t>2618k</t>
  </si>
  <si>
    <t>Flip Book Supplies</t>
  </si>
  <si>
    <t>2618m</t>
  </si>
  <si>
    <t>Percussion Supplies</t>
  </si>
  <si>
    <t>Changing heads For 6 snare, 5 base, and 4 sets of quads - $1500
2 Harness /Carriers - $250 each (2 possibly located at OGHS right now).  Also purchased vibraphone mallets.  New ipad needed for sound mixing.  $500 moved from 5002d</t>
  </si>
  <si>
    <t>Uniforms/Apparel</t>
  </si>
  <si>
    <t>2619a</t>
  </si>
  <si>
    <t>Uniforms-COLOR GUARD</t>
  </si>
  <si>
    <t>New CG Uniform</t>
  </si>
  <si>
    <t>2619b</t>
  </si>
  <si>
    <t>MB Uniforms</t>
  </si>
  <si>
    <t>Traditional or 2021 Season Uniforms</t>
  </si>
  <si>
    <t>New MB Uniform</t>
  </si>
  <si>
    <t>2619c</t>
  </si>
  <si>
    <t>Uniform Cleaning</t>
  </si>
  <si>
    <t>2619d</t>
  </si>
  <si>
    <t>Uniform Supplies</t>
  </si>
  <si>
    <t>2619e</t>
  </si>
  <si>
    <t>Membership Shirts MB</t>
  </si>
  <si>
    <t>Rainforest Show Shirts + Sales</t>
  </si>
  <si>
    <t>2619f</t>
  </si>
  <si>
    <t>Orange/Blue Membership Shirts</t>
  </si>
  <si>
    <t>Logo shirts for new students (60) and people that need to buy.</t>
  </si>
  <si>
    <t>Staff  MB</t>
  </si>
  <si>
    <t>Contractor Tab Calculation</t>
  </si>
  <si>
    <t>Instrument Repairs/Supplies</t>
  </si>
  <si>
    <t xml:space="preserve">Music  </t>
  </si>
  <si>
    <t>Per Sanchez;  $1000 moved from 5002c</t>
  </si>
  <si>
    <t>Support Staff</t>
  </si>
  <si>
    <t>3010a</t>
  </si>
  <si>
    <t>admin support</t>
  </si>
  <si>
    <t>Band assistant</t>
  </si>
  <si>
    <t>3010b</t>
  </si>
  <si>
    <t>charms financial system support</t>
  </si>
  <si>
    <t>Winter Programs</t>
  </si>
  <si>
    <t>Does NOT include competition fees, costumes, truck rental, supplies.</t>
  </si>
  <si>
    <t>Clinic 11/17/21 with 
Practice Starting Dec 2021
Competition Dates:  
2/5, 2/26, 3/5, 3/26 &amp; 4/2/22</t>
  </si>
  <si>
    <t>4003a</t>
  </si>
  <si>
    <t>Contractor Cost Only</t>
  </si>
  <si>
    <t>DECEMBER TO APRIL - 1 instructor + 1 assistant</t>
  </si>
  <si>
    <t>4003b</t>
  </si>
  <si>
    <t>Contractors $10K + Music $2K, Truck Rental and Materials - No student transportation</t>
  </si>
  <si>
    <t>Jr Saints</t>
  </si>
  <si>
    <t>Homecoming Jr. Saint T-shirt sales.  Need to order 30 white Jr. Saint shirts  from Screened Magic prior to end of school year.</t>
  </si>
  <si>
    <t>Staff Concert/Jazz</t>
  </si>
  <si>
    <t>5002a</t>
  </si>
  <si>
    <t>day time sectionals</t>
  </si>
  <si>
    <t>Percussion technique instructor - 1x per week</t>
  </si>
  <si>
    <t>5002c</t>
  </si>
  <si>
    <t xml:space="preserve">Instrument Clinicians </t>
  </si>
  <si>
    <t>Per Sanchez:  $1000 moved to 3010a and $1000 moved to 3009 - Sax ensemble, brass band, etc. 1x per week</t>
  </si>
  <si>
    <t>5002d</t>
  </si>
  <si>
    <t>Jazz Clincians</t>
  </si>
  <si>
    <t>Per Sanchez:  Not forecasting any Jazz Combo / E.Heyenga expense.  $500 moved to 2618m For ipad.  
Jazz Combo = E.Heyenga at 1x per wk and Jazz 2 = C.Lovejoy at 2x a week</t>
  </si>
  <si>
    <t>5002e</t>
  </si>
  <si>
    <t>Misc</t>
  </si>
  <si>
    <t>5002o</t>
  </si>
  <si>
    <t>Other Clinician</t>
  </si>
  <si>
    <t>Event/Recognition Expenses</t>
  </si>
  <si>
    <t>5003a</t>
  </si>
  <si>
    <t>CMEA Plaques</t>
  </si>
  <si>
    <t>5003b</t>
  </si>
  <si>
    <t xml:space="preserve">Student PINs MB Finals </t>
  </si>
  <si>
    <t>5003c</t>
  </si>
  <si>
    <t>Senior Corsages (Homecoming/Last Concert)</t>
  </si>
  <si>
    <t>Parent donated corsages</t>
  </si>
  <si>
    <t>5003f</t>
  </si>
  <si>
    <t>Fleet week patches</t>
  </si>
  <si>
    <t>5003g</t>
  </si>
  <si>
    <t xml:space="preserve">MB Volunteer thank you </t>
  </si>
  <si>
    <t>MB pictures, frog gummies and thank you cards donated by parent.  Prior year:   Custom Keychains by Joey - Lottiedrake@hotmail.com</t>
  </si>
  <si>
    <t>5003i</t>
  </si>
  <si>
    <t>Graduation cords</t>
  </si>
  <si>
    <t>5003j</t>
  </si>
  <si>
    <t>Varsity letters</t>
  </si>
  <si>
    <t>NEFF Varsity Letters:  48 * $10.75 each + Shipping</t>
  </si>
  <si>
    <t>Did not happen:  Inventory on-site / Maybe have fundraiser to sell Black Varsity Jackets</t>
  </si>
  <si>
    <t>5003k</t>
  </si>
  <si>
    <t>Student Awards</t>
  </si>
  <si>
    <t>National Award Plaques: John Sousa combo, Louis Armstrong</t>
  </si>
  <si>
    <t>Competition Fees</t>
  </si>
  <si>
    <t>6000a</t>
  </si>
  <si>
    <t>WBA Dues</t>
  </si>
  <si>
    <t xml:space="preserve">Membership Fee = $175, Gilroy and IHS = $350 each, SacState = $450. Logan Regional =$550.  Not budgeting Championships At This Time = $650 </t>
  </si>
  <si>
    <t>Not attending 10/9 show. Using budget for WBA fees overage.  Will attend an end of seaason exhibition benefit show.$1875 =  WBA membership fee,  2 regular shows, 1 super show, and Regional Champs</t>
  </si>
  <si>
    <t>6000b</t>
  </si>
  <si>
    <t>CMEA Festival Entry</t>
  </si>
  <si>
    <t xml:space="preserve">2/25/22 - Per Sanchez move $260 from 6000g.  
CMEA To You and Amador CMEA </t>
  </si>
  <si>
    <t>6000c</t>
  </si>
  <si>
    <t>Honor Band Entry</t>
  </si>
  <si>
    <t>6000e</t>
  </si>
  <si>
    <t>Santa Cruz Registration</t>
  </si>
  <si>
    <t>Jazz - Wrist bands for 45</t>
  </si>
  <si>
    <t>6000f</t>
  </si>
  <si>
    <t>West Valley Registration</t>
  </si>
  <si>
    <t>6000g</t>
  </si>
  <si>
    <t>Sonoma State Music For All Festival (Prev. Logan)</t>
  </si>
  <si>
    <t>2/25/22 - Per Sanchez move $260 to 6000B.  
Wind ensemble judge fee</t>
  </si>
  <si>
    <t>6000h</t>
  </si>
  <si>
    <t>Campana Jazz Festival Entry</t>
  </si>
  <si>
    <t>Jazz 1 + Jazz 2 Ticket Pre-Orders</t>
  </si>
  <si>
    <t>6000i</t>
  </si>
  <si>
    <t xml:space="preserve">BOA Regional </t>
  </si>
  <si>
    <t>6000j</t>
  </si>
  <si>
    <t>Reno Band Festival Entry/Disneyland Spring Tour</t>
  </si>
  <si>
    <t>$12K Trip:  To Be Paid By Individual Student NOT STMAA - 2 Big Buses For 3 Days in Spring + Disneyland Comp Fee = $150 + Magic Music Fee = 350? 100 students, 1 staff, 4 chaperones = 28 Rooms $200 per room.  Only judging fees paid by STMAA</t>
  </si>
  <si>
    <t xml:space="preserve">3/1/22 - Board Approved removal of Reno Festival  and Disneyland. 
</t>
  </si>
  <si>
    <t>Show Design</t>
  </si>
  <si>
    <t>6002a</t>
  </si>
  <si>
    <t>MB Arrangement  (Music) - Benjamin Kane (Prior:  Lewis Norfleet)</t>
  </si>
  <si>
    <t>Using original show and no copyrighted music</t>
  </si>
  <si>
    <t>6002b</t>
  </si>
  <si>
    <t>MB Show Design - Color Guard</t>
  </si>
  <si>
    <t>10/14/21 - Actual expenses to come through 3007-MB Staff line . - Eli Morales</t>
  </si>
  <si>
    <t>6002c</t>
  </si>
  <si>
    <t>MB Percussion Arrangement - Dave Glyde (Prior:  C.Whyte)</t>
  </si>
  <si>
    <t>Forecasting same as last year but haven't received invoice as of 4/30/22</t>
  </si>
  <si>
    <t>6002d</t>
  </si>
  <si>
    <t>MB Drill Design - Todd Ryan</t>
  </si>
  <si>
    <t>6002e</t>
  </si>
  <si>
    <t>MB music licensing</t>
  </si>
  <si>
    <t>Original show so no fees to Tresona</t>
  </si>
  <si>
    <t>6002f</t>
  </si>
  <si>
    <t xml:space="preserve">MB Show Design  </t>
  </si>
  <si>
    <t>Budgeted in MB Staff</t>
  </si>
  <si>
    <t>10/14/21 - Actual expenses to come through 3007-MB Staff line - Kristi Ryan</t>
  </si>
  <si>
    <t>Food services</t>
  </si>
  <si>
    <t>6006a</t>
  </si>
  <si>
    <t>Band Day Parent Event</t>
  </si>
  <si>
    <t>6006b</t>
  </si>
  <si>
    <t>Banquet Marching Band</t>
  </si>
  <si>
    <t>Potluck - STMAA provides paper products, utensils, table coverings etc</t>
  </si>
  <si>
    <t>6006c</t>
  </si>
  <si>
    <t>Wind Ensemble Festival Food</t>
  </si>
  <si>
    <t>6006d</t>
  </si>
  <si>
    <t>Senior Dinner @ WBA Championship</t>
  </si>
  <si>
    <t>If not attending WBA Championship, will have it at Regional</t>
  </si>
  <si>
    <t>No separate senior meal</t>
  </si>
  <si>
    <t>6006e</t>
  </si>
  <si>
    <t>MB Competition Food</t>
  </si>
  <si>
    <t>Band Parent contributing food for free or student potlucks</t>
  </si>
  <si>
    <t>Band Parents contributing food for free.  Normally budgeting $10 per MB Student for 4 Events</t>
  </si>
  <si>
    <t>6006f</t>
  </si>
  <si>
    <t>Food WBA Champ</t>
  </si>
  <si>
    <t>N/A - Normally budgeting $10 per MB Student</t>
  </si>
  <si>
    <t>6006g</t>
  </si>
  <si>
    <t>Santa Cruz Meal</t>
  </si>
  <si>
    <t>STMAA paid for burritos.  Normally $10 per Jazz 1, 2 and Combo student</t>
  </si>
  <si>
    <t>financial fees</t>
  </si>
  <si>
    <t>9001a</t>
  </si>
  <si>
    <t>bank fees</t>
  </si>
  <si>
    <t>9001b</t>
  </si>
  <si>
    <t>credit card processing fees</t>
  </si>
  <si>
    <t>9001c</t>
  </si>
  <si>
    <t>paypal fees</t>
  </si>
  <si>
    <t>9001d</t>
  </si>
  <si>
    <t>check Printing Fee</t>
  </si>
  <si>
    <t>Band Director Professional Development</t>
  </si>
  <si>
    <t>National Association For Music Education - $151</t>
  </si>
  <si>
    <t>Insurance</t>
  </si>
  <si>
    <t>Printing/Office Supplies</t>
  </si>
  <si>
    <t>9017a</t>
  </si>
  <si>
    <t>Postage/Office Supplies</t>
  </si>
  <si>
    <t>9017b</t>
  </si>
  <si>
    <t>Teacher Expense - Misc</t>
  </si>
  <si>
    <t>9017c</t>
  </si>
  <si>
    <t>Printing</t>
  </si>
  <si>
    <t>Professional Fees/Subscriptions</t>
  </si>
  <si>
    <t>9023a</t>
  </si>
  <si>
    <t>Website</t>
  </si>
  <si>
    <t>Hover Website Domain Registration</t>
  </si>
  <si>
    <t>9023b</t>
  </si>
  <si>
    <t>Charms</t>
  </si>
  <si>
    <t>9023c</t>
  </si>
  <si>
    <t>iVolunteer</t>
  </si>
  <si>
    <t>9023d</t>
  </si>
  <si>
    <t>P.O. Box Rental</t>
  </si>
  <si>
    <t>9023e</t>
  </si>
  <si>
    <t>Tax Prep</t>
  </si>
  <si>
    <t>9023f</t>
  </si>
  <si>
    <t>Music Subscriptions</t>
  </si>
  <si>
    <t>9023h</t>
  </si>
  <si>
    <t>CA Registry of Charitable Trusts</t>
  </si>
  <si>
    <t>9023i</t>
  </si>
  <si>
    <t>Secretary of State form SI-100</t>
  </si>
  <si>
    <t>Legally required to file this form every other year.  Mistakenly did not budget for it this year.</t>
  </si>
  <si>
    <t>Expense Totals</t>
  </si>
  <si>
    <t>Net Totals</t>
  </si>
  <si>
    <t>GROUP</t>
  </si>
  <si>
    <t>STUDENTS 2022-2023</t>
  </si>
  <si>
    <t>CONTRIBUTIONS
2021-2022</t>
  </si>
  <si>
    <t>Expected Contribution Rate %</t>
  </si>
  <si>
    <t>Total $</t>
  </si>
  <si>
    <t>Budget Code</t>
  </si>
  <si>
    <t>Students - Marching Band 
(inc. Colorguard)</t>
  </si>
  <si>
    <t>Class</t>
  </si>
  <si>
    <t>Students - Concert &amp; Symphonic  Band</t>
  </si>
  <si>
    <t>Students - Wind Ensemble &amp; Jazz I - WE ONLY</t>
  </si>
  <si>
    <t>Students - Wind Ensemble &amp; Jazz I -JAZZ 1 ONLY</t>
  </si>
  <si>
    <t>Winter Guard (Varsity)</t>
  </si>
  <si>
    <t>Club</t>
  </si>
  <si>
    <t>Winter Guard (JV)</t>
  </si>
  <si>
    <t xml:space="preserve">Students - Jazz 2 </t>
  </si>
  <si>
    <t>Jazz Combos</t>
  </si>
  <si>
    <t>TOTAL</t>
  </si>
  <si>
    <t>Santa Teresa High School Band Student Fixed Payment Summary</t>
  </si>
  <si>
    <t>Prepared 4/3/2022 10:11 AM</t>
  </si>
  <si>
    <t>Item Name</t>
  </si>
  <si>
    <t>Item Amount</t>
  </si>
  <si>
    <t>Amt Expected</t>
  </si>
  <si>
    <t>Amt Collected</t>
  </si>
  <si>
    <t>%</t>
  </si>
  <si>
    <t>Concert Band</t>
  </si>
  <si>
    <t>Jazz 1</t>
  </si>
  <si>
    <t>Jazz 2</t>
  </si>
  <si>
    <t>Marching Band and Color Guard</t>
  </si>
  <si>
    <t>Symphonic Band</t>
  </si>
  <si>
    <t>Wind Ensemble</t>
  </si>
  <si>
    <t>Winter Guard JV</t>
  </si>
  <si>
    <t>Winter Guard Varsity</t>
  </si>
  <si>
    <t>Totals</t>
  </si>
  <si>
    <t>Staff Member</t>
  </si>
  <si>
    <t>Last Name</t>
  </si>
  <si>
    <t>Position</t>
  </si>
  <si>
    <t>MB / CG $ - 3007</t>
  </si>
  <si>
    <t>Winterguard $ - 4003A</t>
  </si>
  <si>
    <t>WinterPerc $ - 4003B</t>
  </si>
  <si>
    <t>Jazz $ - 5002d</t>
  </si>
  <si>
    <t xml:space="preserve">TOTAL </t>
  </si>
  <si>
    <t>Ryoken</t>
  </si>
  <si>
    <t>Apostol</t>
  </si>
  <si>
    <t>Visual / Drill Writer</t>
  </si>
  <si>
    <t>Benjamin</t>
  </si>
  <si>
    <t>Kane</t>
  </si>
  <si>
    <t>Music Instructor</t>
  </si>
  <si>
    <t>Anica</t>
  </si>
  <si>
    <t>Le</t>
  </si>
  <si>
    <t>Battery Tech</t>
  </si>
  <si>
    <t>Christine</t>
  </si>
  <si>
    <t>Lovejoy</t>
  </si>
  <si>
    <t>Open</t>
  </si>
  <si>
    <t>Summer Percussion Instructor</t>
  </si>
  <si>
    <t>Elijah</t>
  </si>
  <si>
    <t>Morales</t>
  </si>
  <si>
    <t>Director</t>
  </si>
  <si>
    <t>Jerome</t>
  </si>
  <si>
    <t>Muynila</t>
  </si>
  <si>
    <t>Vivian</t>
  </si>
  <si>
    <t>Nguyen</t>
  </si>
  <si>
    <t>Front Ensemble</t>
  </si>
  <si>
    <t>Michaela</t>
  </si>
  <si>
    <t>Perez</t>
  </si>
  <si>
    <t>Percussion Caption</t>
  </si>
  <si>
    <t>Jacob</t>
  </si>
  <si>
    <t>Rocco</t>
  </si>
  <si>
    <t>Summer Colorguard</t>
  </si>
  <si>
    <t>Kristi</t>
  </si>
  <si>
    <t>Ryan</t>
  </si>
  <si>
    <t>Sean</t>
  </si>
  <si>
    <t>Shane</t>
  </si>
  <si>
    <t>Todd</t>
  </si>
  <si>
    <t>Joanna</t>
  </si>
  <si>
    <t>Salazar</t>
  </si>
  <si>
    <t>Technician</t>
  </si>
  <si>
    <t>Visual Technician</t>
  </si>
  <si>
    <t>Haneen</t>
  </si>
  <si>
    <t>Zain</t>
  </si>
  <si>
    <t>Open - Jazz Combo Instructor</t>
  </si>
  <si>
    <t>Total BUDGET</t>
  </si>
  <si>
    <t>4003A</t>
  </si>
  <si>
    <t>4003B</t>
  </si>
  <si>
    <t>Winter Guard</t>
  </si>
  <si>
    <t>Winter Perc</t>
  </si>
  <si>
    <t>NOTES</t>
  </si>
  <si>
    <t>COSTUMING</t>
  </si>
  <si>
    <t>PRODUCTION</t>
  </si>
  <si>
    <t>CONSULTATION</t>
  </si>
  <si>
    <t>EQUIPMENT</t>
  </si>
  <si>
    <t>TRANSPORTATION</t>
  </si>
  <si>
    <t>COMPETITION FEES</t>
  </si>
  <si>
    <t>CCGC, NCPA Champs ($350), NCPA Show ($225)</t>
  </si>
  <si>
    <t>DATA NOT ENTERED AT THIS TIME</t>
  </si>
  <si>
    <t>No reserve for damage at this time. Truck &amp; trailer rentals plus gas for 4 shows.  Per Valdez:  Possible increase due to alternate truck company and insurance.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</si>
</sst>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  <numFmt numFmtId="166" formatCode="&quot;$&quot;#,##0.00"/>
    <numFmt numFmtId="167" formatCode="&quot;$&quot;#,##0"/>
  </numFmts>
  <fonts count="24" x14ac:knownFonts="1">
    <font>
      <sz val="11"/>
      <color theme="1"/>
      <name val="Calibri"/>
      <scheme val="minor"/>
    </font>
    <font>
      <b/>
      <sz val="12"/>
      <color theme="1"/>
      <name val="Calibri"/>
    </font>
    <font>
      <b/>
      <sz val="11"/>
      <color theme="1"/>
      <name val="Calibri"/>
    </font>
    <font>
      <b/>
      <i/>
      <sz val="11"/>
      <color theme="1"/>
      <name val="Calibri"/>
    </font>
    <font>
      <i/>
      <sz val="11"/>
      <color theme="1"/>
      <name val="Calibri"/>
    </font>
    <font>
      <sz val="11"/>
      <color theme="1"/>
      <name val="Calibri"/>
    </font>
    <font>
      <b/>
      <sz val="11"/>
      <color theme="0"/>
      <name val="Calibri"/>
    </font>
    <font>
      <sz val="11"/>
      <color rgb="FF000000"/>
      <name val="Calibri"/>
    </font>
    <font>
      <b/>
      <i/>
      <sz val="11"/>
      <color rgb="FF000000"/>
      <name val="Calibri"/>
    </font>
    <font>
      <i/>
      <sz val="11"/>
      <color rgb="FF000000"/>
      <name val="Calibri"/>
    </font>
    <font>
      <b/>
      <sz val="11"/>
      <color rgb="FFFFFFFF"/>
      <name val="Calibri"/>
    </font>
    <font>
      <sz val="11"/>
      <color theme="0"/>
      <name val="Calibri"/>
    </font>
    <font>
      <sz val="11"/>
      <color rgb="FF2E75B5"/>
      <name val="Calibri"/>
    </font>
    <font>
      <b/>
      <i/>
      <sz val="11"/>
      <color rgb="FFFF0000"/>
      <name val="Calibri"/>
    </font>
    <font>
      <sz val="11"/>
      <color theme="1"/>
      <name val="Calibri"/>
      <scheme val="minor"/>
    </font>
    <font>
      <sz val="11"/>
      <color rgb="FFFF0000"/>
      <name val="Calibri"/>
    </font>
    <font>
      <sz val="11"/>
      <color rgb="FF000000"/>
      <name val="Calibri"/>
      <scheme val="minor"/>
    </font>
    <font>
      <b/>
      <sz val="12"/>
      <color rgb="FF000000"/>
      <name val="Calibri"/>
    </font>
    <font>
      <sz val="10"/>
      <color theme="1"/>
      <name val="Arial"/>
    </font>
    <font>
      <sz val="10"/>
      <color rgb="FF000000"/>
      <name val="Arial"/>
    </font>
    <font>
      <b/>
      <i/>
      <sz val="11"/>
      <name val="Calibri"/>
      <family val="2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4B083"/>
        <bgColor rgb="FFF4B083"/>
      </patternFill>
    </fill>
    <fill>
      <patternFill patternType="solid">
        <fgColor rgb="FFBDD6EE"/>
        <bgColor rgb="FFBDD6EE"/>
      </patternFill>
    </fill>
    <fill>
      <patternFill patternType="solid">
        <fgColor rgb="FFFFFF00"/>
        <bgColor rgb="FFFFFF00"/>
      </patternFill>
    </fill>
    <fill>
      <patternFill patternType="solid">
        <fgColor rgb="FFA8D08D"/>
        <bgColor rgb="FFA8D08D"/>
      </patternFill>
    </fill>
    <fill>
      <patternFill patternType="solid">
        <fgColor rgb="FFBF9000"/>
        <bgColor rgb="FFBF9000"/>
      </patternFill>
    </fill>
    <fill>
      <patternFill patternType="solid">
        <fgColor rgb="FFFF7C80"/>
        <bgColor rgb="FFFF7C80"/>
      </patternFill>
    </fill>
    <fill>
      <patternFill patternType="solid">
        <fgColor rgb="FFFFFFFF"/>
        <bgColor rgb="FFFFFFFF"/>
      </patternFill>
    </fill>
    <fill>
      <patternFill patternType="solid">
        <fgColor rgb="FFC5E0B3"/>
        <bgColor rgb="FFC5E0B3"/>
      </patternFill>
    </fill>
    <fill>
      <patternFill patternType="solid">
        <fgColor theme="4"/>
        <bgColor theme="4"/>
      </patternFill>
    </fill>
    <fill>
      <patternFill patternType="solid">
        <fgColor rgb="FF9CC2E5"/>
        <bgColor rgb="FF9CC2E5"/>
      </patternFill>
    </fill>
    <fill>
      <patternFill patternType="solid">
        <fgColor rgb="FFD0CECE"/>
        <bgColor rgb="FFD0CECE"/>
      </patternFill>
    </fill>
    <fill>
      <patternFill patternType="solid">
        <fgColor rgb="FFFFE598"/>
        <bgColor rgb="FFFFE598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79">
    <xf numFmtId="0" fontId="0" fillId="0" borderId="0" xfId="0" applyFont="1" applyAlignme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164" fontId="2" fillId="2" borderId="1" xfId="0" applyNumberFormat="1" applyFont="1" applyFill="1" applyBorder="1" applyAlignment="1">
      <alignment horizont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wrapText="1"/>
    </xf>
    <xf numFmtId="164" fontId="2" fillId="5" borderId="1" xfId="0" applyNumberFormat="1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5" fillId="6" borderId="2" xfId="0" applyFont="1" applyFill="1" applyBorder="1"/>
    <xf numFmtId="0" fontId="1" fillId="6" borderId="2" xfId="0" applyFont="1" applyFill="1" applyBorder="1"/>
    <xf numFmtId="164" fontId="5" fillId="6" borderId="2" xfId="0" applyNumberFormat="1" applyFont="1" applyFill="1" applyBorder="1"/>
    <xf numFmtId="164" fontId="5" fillId="6" borderId="2" xfId="0" applyNumberFormat="1" applyFont="1" applyFill="1" applyBorder="1" applyAlignment="1">
      <alignment horizontal="left"/>
    </xf>
    <xf numFmtId="164" fontId="5" fillId="4" borderId="2" xfId="0" applyNumberFormat="1" applyFont="1" applyFill="1" applyBorder="1"/>
    <xf numFmtId="164" fontId="5" fillId="5" borderId="2" xfId="0" applyNumberFormat="1" applyFont="1" applyFill="1" applyBorder="1"/>
    <xf numFmtId="0" fontId="3" fillId="5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wrapText="1"/>
    </xf>
    <xf numFmtId="164" fontId="6" fillId="7" borderId="1" xfId="0" applyNumberFormat="1" applyFont="1" applyFill="1" applyBorder="1"/>
    <xf numFmtId="164" fontId="6" fillId="7" borderId="1" xfId="0" applyNumberFormat="1" applyFont="1" applyFill="1" applyBorder="1" applyAlignment="1">
      <alignment horizontal="left"/>
    </xf>
    <xf numFmtId="0" fontId="4" fillId="4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left"/>
    </xf>
    <xf numFmtId="164" fontId="5" fillId="3" borderId="1" xfId="0" applyNumberFormat="1" applyFont="1" applyFill="1" applyBorder="1" applyAlignment="1">
      <alignment horizontal="left"/>
    </xf>
    <xf numFmtId="164" fontId="5" fillId="4" borderId="1" xfId="0" applyNumberFormat="1" applyFont="1" applyFill="1" applyBorder="1" applyAlignment="1">
      <alignment horizontal="left"/>
    </xf>
    <xf numFmtId="164" fontId="5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 wrapText="1"/>
    </xf>
    <xf numFmtId="164" fontId="5" fillId="5" borderId="1" xfId="0" applyNumberFormat="1" applyFont="1" applyFill="1" applyBorder="1" applyAlignment="1">
      <alignment horizontal="left"/>
    </xf>
    <xf numFmtId="0" fontId="4" fillId="4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horizontal="left" wrapText="1"/>
    </xf>
    <xf numFmtId="164" fontId="7" fillId="2" borderId="1" xfId="0" applyNumberFormat="1" applyFont="1" applyFill="1" applyBorder="1"/>
    <xf numFmtId="164" fontId="7" fillId="3" borderId="1" xfId="0" applyNumberFormat="1" applyFont="1" applyFill="1" applyBorder="1" applyAlignment="1">
      <alignment horizontal="left"/>
    </xf>
    <xf numFmtId="164" fontId="7" fillId="4" borderId="1" xfId="0" applyNumberFormat="1" applyFont="1" applyFill="1" applyBorder="1"/>
    <xf numFmtId="164" fontId="7" fillId="5" borderId="1" xfId="0" applyNumberFormat="1" applyFont="1" applyFill="1" applyBorder="1" applyAlignment="1"/>
    <xf numFmtId="0" fontId="8" fillId="5" borderId="1" xfId="0" applyFont="1" applyFill="1" applyBorder="1" applyAlignment="1">
      <alignment horizontal="center" wrapText="1"/>
    </xf>
    <xf numFmtId="0" fontId="9" fillId="4" borderId="1" xfId="0" applyFont="1" applyFill="1" applyBorder="1" applyAlignment="1">
      <alignment horizontal="center" wrapText="1"/>
    </xf>
    <xf numFmtId="0" fontId="7" fillId="0" borderId="0" xfId="0" applyFont="1"/>
    <xf numFmtId="164" fontId="7" fillId="4" borderId="1" xfId="0" applyNumberFormat="1" applyFont="1" applyFill="1" applyBorder="1" applyAlignment="1"/>
    <xf numFmtId="0" fontId="9" fillId="4" borderId="1" xfId="0" applyFont="1" applyFill="1" applyBorder="1" applyAlignment="1">
      <alignment horizontal="center" wrapText="1"/>
    </xf>
    <xf numFmtId="164" fontId="5" fillId="2" borderId="1" xfId="0" applyNumberFormat="1" applyFont="1" applyFill="1" applyBorder="1"/>
    <xf numFmtId="164" fontId="5" fillId="4" borderId="1" xfId="0" applyNumberFormat="1" applyFont="1" applyFill="1" applyBorder="1"/>
    <xf numFmtId="164" fontId="5" fillId="5" borderId="1" xfId="0" applyNumberFormat="1" applyFont="1" applyFill="1" applyBorder="1" applyAlignment="1"/>
    <xf numFmtId="0" fontId="5" fillId="0" borderId="0" xfId="0" applyFont="1"/>
    <xf numFmtId="0" fontId="8" fillId="5" borderId="1" xfId="0" applyFont="1" applyFill="1" applyBorder="1" applyAlignment="1">
      <alignment horizontal="center" wrapText="1"/>
    </xf>
    <xf numFmtId="164" fontId="5" fillId="5" borderId="1" xfId="0" applyNumberFormat="1" applyFont="1" applyFill="1" applyBorder="1"/>
    <xf numFmtId="17" fontId="4" fillId="4" borderId="1" xfId="0" quotePrefix="1" applyNumberFormat="1" applyFont="1" applyFill="1" applyBorder="1" applyAlignment="1">
      <alignment horizontal="center" wrapText="1"/>
    </xf>
    <xf numFmtId="164" fontId="5" fillId="4" borderId="1" xfId="0" applyNumberFormat="1" applyFont="1" applyFill="1" applyBorder="1" applyAlignment="1"/>
    <xf numFmtId="0" fontId="4" fillId="4" borderId="1" xfId="0" quotePrefix="1" applyFont="1" applyFill="1" applyBorder="1" applyAlignment="1">
      <alignment horizontal="center" wrapText="1"/>
    </xf>
    <xf numFmtId="164" fontId="10" fillId="7" borderId="1" xfId="0" applyNumberFormat="1" applyFont="1" applyFill="1" applyBorder="1" applyAlignment="1">
      <alignment horizontal="left"/>
    </xf>
    <xf numFmtId="164" fontId="10" fillId="7" borderId="1" xfId="0" applyNumberFormat="1" applyFont="1" applyFill="1" applyBorder="1" applyAlignment="1"/>
    <xf numFmtId="0" fontId="11" fillId="0" borderId="0" xfId="0" applyFont="1"/>
    <xf numFmtId="0" fontId="10" fillId="7" borderId="1" xfId="0" applyFont="1" applyFill="1" applyBorder="1" applyAlignment="1">
      <alignment wrapText="1"/>
    </xf>
    <xf numFmtId="0" fontId="12" fillId="0" borderId="0" xfId="0" applyFont="1"/>
    <xf numFmtId="0" fontId="14" fillId="0" borderId="0" xfId="0" applyFont="1"/>
    <xf numFmtId="165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wrapText="1"/>
    </xf>
    <xf numFmtId="165" fontId="3" fillId="5" borderId="1" xfId="0" applyNumberFormat="1" applyFont="1" applyFill="1" applyBorder="1" applyAlignment="1">
      <alignment horizontal="center" wrapText="1"/>
    </xf>
    <xf numFmtId="165" fontId="4" fillId="4" borderId="1" xfId="0" applyNumberFormat="1" applyFont="1" applyFill="1" applyBorder="1" applyAlignment="1">
      <alignment horizontal="center" wrapText="1"/>
    </xf>
    <xf numFmtId="165" fontId="5" fillId="0" borderId="0" xfId="0" applyNumberFormat="1" applyFont="1"/>
    <xf numFmtId="0" fontId="5" fillId="2" borderId="2" xfId="0" applyFont="1" applyFill="1" applyBorder="1"/>
    <xf numFmtId="164" fontId="5" fillId="2" borderId="2" xfId="0" applyNumberFormat="1" applyFont="1" applyFill="1" applyBorder="1"/>
    <xf numFmtId="164" fontId="5" fillId="0" borderId="0" xfId="0" applyNumberFormat="1" applyFont="1" applyAlignment="1">
      <alignment horizontal="left"/>
    </xf>
    <xf numFmtId="0" fontId="11" fillId="8" borderId="1" xfId="0" applyFont="1" applyFill="1" applyBorder="1" applyAlignment="1">
      <alignment horizontal="center"/>
    </xf>
    <xf numFmtId="0" fontId="6" fillId="8" borderId="1" xfId="0" applyFont="1" applyFill="1" applyBorder="1" applyAlignment="1">
      <alignment wrapText="1"/>
    </xf>
    <xf numFmtId="164" fontId="5" fillId="2" borderId="1" xfId="0" applyNumberFormat="1" applyFont="1" applyFill="1" applyBorder="1" applyAlignment="1">
      <alignment horizontal="right"/>
    </xf>
    <xf numFmtId="164" fontId="5" fillId="4" borderId="1" xfId="0" applyNumberFormat="1" applyFont="1" applyFill="1" applyBorder="1" applyAlignment="1">
      <alignment horizontal="right"/>
    </xf>
    <xf numFmtId="164" fontId="5" fillId="5" borderId="1" xfId="0" applyNumberFormat="1" applyFont="1" applyFill="1" applyBorder="1" applyAlignment="1">
      <alignment horizontal="right"/>
    </xf>
    <xf numFmtId="164" fontId="5" fillId="3" borderId="1" xfId="0" applyNumberFormat="1" applyFont="1" applyFill="1" applyBorder="1" applyAlignment="1">
      <alignment horizontal="left"/>
    </xf>
    <xf numFmtId="164" fontId="5" fillId="5" borderId="1" xfId="0" applyNumberFormat="1" applyFont="1" applyFill="1" applyBorder="1" applyAlignment="1">
      <alignment horizontal="right"/>
    </xf>
    <xf numFmtId="0" fontId="15" fillId="0" borderId="0" xfId="0" applyFont="1"/>
    <xf numFmtId="0" fontId="5" fillId="0" borderId="1" xfId="0" applyFont="1" applyBorder="1" applyAlignment="1">
      <alignment wrapText="1"/>
    </xf>
    <xf numFmtId="164" fontId="5" fillId="3" borderId="2" xfId="0" applyNumberFormat="1" applyFont="1" applyFill="1" applyBorder="1" applyAlignment="1">
      <alignment horizontal="left"/>
    </xf>
    <xf numFmtId="166" fontId="3" fillId="5" borderId="1" xfId="0" applyNumberFormat="1" applyFont="1" applyFill="1" applyBorder="1" applyAlignment="1">
      <alignment horizontal="center" wrapText="1"/>
    </xf>
    <xf numFmtId="166" fontId="4" fillId="4" borderId="1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164" fontId="2" fillId="2" borderId="1" xfId="0" applyNumberFormat="1" applyFont="1" applyFill="1" applyBorder="1"/>
    <xf numFmtId="164" fontId="2" fillId="3" borderId="1" xfId="0" applyNumberFormat="1" applyFont="1" applyFill="1" applyBorder="1" applyAlignment="1">
      <alignment horizontal="left"/>
    </xf>
    <xf numFmtId="164" fontId="2" fillId="4" borderId="1" xfId="0" applyNumberFormat="1" applyFont="1" applyFill="1" applyBorder="1"/>
    <xf numFmtId="164" fontId="2" fillId="5" borderId="1" xfId="0" applyNumberFormat="1" applyFont="1" applyFill="1" applyBorder="1"/>
    <xf numFmtId="0" fontId="5" fillId="0" borderId="0" xfId="0" applyFont="1" applyAlignment="1">
      <alignment horizontal="right"/>
    </xf>
    <xf numFmtId="0" fontId="5" fillId="0" borderId="3" xfId="0" applyFont="1" applyBorder="1" applyAlignment="1">
      <alignment wrapText="1"/>
    </xf>
    <xf numFmtId="0" fontId="5" fillId="2" borderId="1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left" wrapText="1"/>
    </xf>
    <xf numFmtId="0" fontId="5" fillId="0" borderId="1" xfId="0" applyFont="1" applyBorder="1"/>
    <xf numFmtId="43" fontId="5" fillId="0" borderId="0" xfId="0" applyNumberFormat="1" applyFont="1"/>
    <xf numFmtId="0" fontId="13" fillId="5" borderId="1" xfId="0" applyFont="1" applyFill="1" applyBorder="1" applyAlignment="1">
      <alignment horizontal="center" wrapText="1"/>
    </xf>
    <xf numFmtId="164" fontId="15" fillId="2" borderId="1" xfId="0" applyNumberFormat="1" applyFont="1" applyFill="1" applyBorder="1"/>
    <xf numFmtId="0" fontId="5" fillId="9" borderId="1" xfId="0" applyFont="1" applyFill="1" applyBorder="1" applyAlignment="1">
      <alignment horizontal="left" wrapText="1"/>
    </xf>
    <xf numFmtId="165" fontId="11" fillId="8" borderId="1" xfId="0" applyNumberFormat="1" applyFont="1" applyFill="1" applyBorder="1" applyAlignment="1">
      <alignment horizontal="center"/>
    </xf>
    <xf numFmtId="165" fontId="6" fillId="8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wrapText="1"/>
    </xf>
    <xf numFmtId="165" fontId="2" fillId="10" borderId="1" xfId="0" applyNumberFormat="1" applyFont="1" applyFill="1" applyBorder="1" applyAlignment="1">
      <alignment wrapText="1"/>
    </xf>
    <xf numFmtId="165" fontId="3" fillId="10" borderId="1" xfId="0" applyNumberFormat="1" applyFont="1" applyFill="1" applyBorder="1" applyAlignment="1">
      <alignment horizontal="center" wrapText="1"/>
    </xf>
    <xf numFmtId="165" fontId="4" fillId="10" borderId="1" xfId="0" applyNumberFormat="1" applyFont="1" applyFill="1" applyBorder="1" applyAlignment="1">
      <alignment horizontal="center" wrapText="1"/>
    </xf>
    <xf numFmtId="165" fontId="5" fillId="10" borderId="2" xfId="0" applyNumberFormat="1" applyFont="1" applyFill="1" applyBorder="1"/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wrapText="1"/>
    </xf>
    <xf numFmtId="164" fontId="5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wrapText="1"/>
    </xf>
    <xf numFmtId="164" fontId="5" fillId="0" borderId="0" xfId="0" applyNumberFormat="1" applyFont="1"/>
    <xf numFmtId="0" fontId="3" fillId="5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165" fontId="1" fillId="6" borderId="1" xfId="0" applyNumberFormat="1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wrapText="1"/>
    </xf>
    <xf numFmtId="0" fontId="14" fillId="11" borderId="0" xfId="0" applyFont="1" applyFill="1" applyAlignment="1"/>
    <xf numFmtId="0" fontId="14" fillId="0" borderId="0" xfId="0" applyFont="1" applyAlignment="1">
      <alignment horizontal="center" wrapText="1"/>
    </xf>
    <xf numFmtId="166" fontId="5" fillId="6" borderId="1" xfId="0" applyNumberFormat="1" applyFont="1" applyFill="1" applyBorder="1" applyAlignment="1">
      <alignment horizontal="center" wrapText="1"/>
    </xf>
    <xf numFmtId="164" fontId="5" fillId="2" borderId="1" xfId="0" applyNumberFormat="1" applyFont="1" applyFill="1" applyBorder="1" applyAlignment="1"/>
    <xf numFmtId="165" fontId="5" fillId="6" borderId="1" xfId="0" applyNumberFormat="1" applyFont="1" applyFill="1" applyBorder="1"/>
    <xf numFmtId="9" fontId="5" fillId="2" borderId="1" xfId="0" applyNumberFormat="1" applyFont="1" applyFill="1" applyBorder="1" applyAlignment="1">
      <alignment horizontal="center"/>
    </xf>
    <xf numFmtId="165" fontId="5" fillId="12" borderId="2" xfId="0" applyNumberFormat="1" applyFont="1" applyFill="1" applyBorder="1"/>
    <xf numFmtId="0" fontId="14" fillId="0" borderId="0" xfId="0" applyFont="1" applyAlignment="1"/>
    <xf numFmtId="0" fontId="5" fillId="12" borderId="2" xfId="0" applyFont="1" applyFill="1" applyBorder="1"/>
    <xf numFmtId="166" fontId="5" fillId="6" borderId="1" xfId="0" applyNumberFormat="1" applyFont="1" applyFill="1" applyBorder="1" applyAlignment="1">
      <alignment horizontal="center"/>
    </xf>
    <xf numFmtId="166" fontId="5" fillId="6" borderId="1" xfId="0" applyNumberFormat="1" applyFont="1" applyFill="1" applyBorder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166" fontId="7" fillId="6" borderId="1" xfId="0" applyNumberFormat="1" applyFont="1" applyFill="1" applyBorder="1" applyAlignment="1">
      <alignment horizontal="center"/>
    </xf>
    <xf numFmtId="164" fontId="7" fillId="2" borderId="1" xfId="0" applyNumberFormat="1" applyFont="1" applyFill="1" applyBorder="1" applyAlignment="1"/>
    <xf numFmtId="165" fontId="7" fillId="6" borderId="1" xfId="0" applyNumberFormat="1" applyFont="1" applyFill="1" applyBorder="1" applyAlignment="1"/>
    <xf numFmtId="9" fontId="7" fillId="2" borderId="1" xfId="0" applyNumberFormat="1" applyFont="1" applyFill="1" applyBorder="1" applyAlignment="1">
      <alignment horizontal="center"/>
    </xf>
    <xf numFmtId="165" fontId="7" fillId="12" borderId="2" xfId="0" applyNumberFormat="1" applyFont="1" applyFill="1" applyBorder="1"/>
    <xf numFmtId="0" fontId="16" fillId="0" borderId="0" xfId="0" applyFont="1" applyAlignment="1"/>
    <xf numFmtId="0" fontId="16" fillId="0" borderId="0" xfId="0" applyFont="1"/>
    <xf numFmtId="165" fontId="5" fillId="6" borderId="1" xfId="0" applyNumberFormat="1" applyFont="1" applyFill="1" applyBorder="1" applyAlignment="1"/>
    <xf numFmtId="0" fontId="7" fillId="0" borderId="0" xfId="0" applyFont="1" applyAlignme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5" borderId="0" xfId="0" applyFont="1" applyFill="1" applyAlignment="1"/>
    <xf numFmtId="0" fontId="7" fillId="13" borderId="0" xfId="0" applyFont="1" applyFill="1" applyAlignment="1"/>
    <xf numFmtId="0" fontId="7" fillId="13" borderId="0" xfId="0" applyFont="1" applyFill="1" applyAlignment="1">
      <alignment horizontal="center"/>
    </xf>
    <xf numFmtId="167" fontId="7" fillId="0" borderId="0" xfId="0" applyNumberFormat="1" applyFont="1" applyAlignment="1"/>
    <xf numFmtId="9" fontId="7" fillId="0" borderId="0" xfId="0" applyNumberFormat="1" applyFont="1" applyAlignment="1">
      <alignment horizontal="center"/>
    </xf>
    <xf numFmtId="0" fontId="17" fillId="12" borderId="4" xfId="0" applyFont="1" applyFill="1" applyBorder="1" applyAlignment="1">
      <alignment wrapText="1"/>
    </xf>
    <xf numFmtId="0" fontId="17" fillId="12" borderId="5" xfId="0" applyFont="1" applyFill="1" applyBorder="1" applyAlignment="1">
      <alignment horizontal="center" wrapText="1"/>
    </xf>
    <xf numFmtId="0" fontId="17" fillId="12" borderId="6" xfId="0" applyFont="1" applyFill="1" applyBorder="1" applyAlignment="1">
      <alignment wrapText="1"/>
    </xf>
    <xf numFmtId="0" fontId="17" fillId="12" borderId="6" xfId="0" applyFont="1" applyFill="1" applyBorder="1" applyAlignment="1">
      <alignment wrapText="1"/>
    </xf>
    <xf numFmtId="0" fontId="1" fillId="12" borderId="6" xfId="0" applyFont="1" applyFill="1" applyBorder="1" applyAlignment="1">
      <alignment horizontal="center" wrapText="1"/>
    </xf>
    <xf numFmtId="0" fontId="18" fillId="0" borderId="7" xfId="0" applyFont="1" applyBorder="1" applyAlignment="1">
      <alignment horizontal="center" wrapText="1"/>
    </xf>
    <xf numFmtId="0" fontId="18" fillId="0" borderId="7" xfId="0" applyFont="1" applyBorder="1" applyAlignment="1">
      <alignment wrapText="1"/>
    </xf>
    <xf numFmtId="0" fontId="19" fillId="14" borderId="8" xfId="0" applyFont="1" applyFill="1" applyBorder="1" applyAlignment="1">
      <alignment wrapText="1"/>
    </xf>
    <xf numFmtId="0" fontId="19" fillId="14" borderId="9" xfId="0" applyFont="1" applyFill="1" applyBorder="1" applyAlignment="1">
      <alignment horizontal="center" wrapText="1"/>
    </xf>
    <xf numFmtId="6" fontId="19" fillId="0" borderId="10" xfId="0" applyNumberFormat="1" applyFont="1" applyBorder="1" applyAlignment="1">
      <alignment horizontal="right" wrapText="1"/>
    </xf>
    <xf numFmtId="6" fontId="18" fillId="12" borderId="10" xfId="0" applyNumberFormat="1" applyFont="1" applyFill="1" applyBorder="1" applyAlignment="1">
      <alignment horizontal="center" wrapText="1"/>
    </xf>
    <xf numFmtId="0" fontId="18" fillId="14" borderId="8" xfId="0" applyFont="1" applyFill="1" applyBorder="1" applyAlignment="1">
      <alignment wrapText="1"/>
    </xf>
    <xf numFmtId="0" fontId="18" fillId="14" borderId="9" xfId="0" applyFont="1" applyFill="1" applyBorder="1" applyAlignment="1">
      <alignment horizontal="center" wrapText="1"/>
    </xf>
    <xf numFmtId="0" fontId="18" fillId="14" borderId="9" xfId="0" applyFont="1" applyFill="1" applyBorder="1" applyAlignment="1">
      <alignment horizontal="center" wrapText="1"/>
    </xf>
    <xf numFmtId="6" fontId="18" fillId="0" borderId="10" xfId="0" applyNumberFormat="1" applyFont="1" applyBorder="1" applyAlignment="1">
      <alignment horizontal="right" wrapText="1"/>
    </xf>
    <xf numFmtId="6" fontId="18" fillId="0" borderId="10" xfId="0" applyNumberFormat="1" applyFont="1" applyBorder="1" applyAlignment="1">
      <alignment horizontal="right" wrapText="1"/>
    </xf>
    <xf numFmtId="6" fontId="19" fillId="0" borderId="10" xfId="0" applyNumberFormat="1" applyFont="1" applyBorder="1" applyAlignment="1">
      <alignment horizontal="right" wrapText="1"/>
    </xf>
    <xf numFmtId="0" fontId="19" fillId="14" borderId="8" xfId="0" applyFont="1" applyFill="1" applyBorder="1" applyAlignment="1">
      <alignment wrapText="1"/>
    </xf>
    <xf numFmtId="0" fontId="19" fillId="14" borderId="9" xfId="0" applyFont="1" applyFill="1" applyBorder="1" applyAlignment="1">
      <alignment horizontal="center" wrapText="1"/>
    </xf>
    <xf numFmtId="167" fontId="18" fillId="0" borderId="10" xfId="0" applyNumberFormat="1" applyFont="1" applyBorder="1" applyAlignment="1">
      <alignment wrapText="1"/>
    </xf>
    <xf numFmtId="167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12" borderId="8" xfId="0" applyFont="1" applyFill="1" applyBorder="1" applyAlignment="1">
      <alignment wrapText="1"/>
    </xf>
    <xf numFmtId="0" fontId="18" fillId="12" borderId="9" xfId="0" applyFont="1" applyFill="1" applyBorder="1" applyAlignment="1">
      <alignment horizontal="center" wrapText="1"/>
    </xf>
    <xf numFmtId="6" fontId="5" fillId="0" borderId="0" xfId="0" applyNumberFormat="1" applyFont="1" applyAlignment="1">
      <alignment horizontal="center"/>
    </xf>
    <xf numFmtId="6" fontId="5" fillId="0" borderId="0" xfId="0" applyNumberFormat="1" applyFont="1"/>
    <xf numFmtId="0" fontId="5" fillId="12" borderId="2" xfId="0" applyFont="1" applyFill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165" fontId="5" fillId="12" borderId="2" xfId="0" applyNumberFormat="1" applyFont="1" applyFill="1" applyBorder="1" applyAlignment="1">
      <alignment horizontal="center"/>
    </xf>
    <xf numFmtId="0" fontId="20" fillId="5" borderId="1" xfId="0" applyFont="1" applyFill="1" applyBorder="1" applyAlignment="1">
      <alignment horizontal="center" wrapText="1"/>
    </xf>
    <xf numFmtId="0" fontId="21" fillId="0" borderId="0" xfId="0" applyFont="1" applyAlignment="1">
      <alignment horizontal="centerContinuous"/>
    </xf>
    <xf numFmtId="0" fontId="22" fillId="0" borderId="0" xfId="0" applyFont="1" applyAlignment="1">
      <alignment horizontal="centerContinuous"/>
    </xf>
    <xf numFmtId="0" fontId="23" fillId="0" borderId="0" xfId="0" applyFont="1" applyAlignment="1">
      <alignment horizontal="centerContinuous"/>
    </xf>
    <xf numFmtId="0" fontId="7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7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E2" sqref="E2"/>
    </sheetView>
  </sheetViews>
  <sheetFormatPr defaultColWidth="14.42578125" defaultRowHeight="15" x14ac:dyDescent="0.25"/>
  <cols>
    <col min="1" max="1" width="9.85546875" customWidth="1"/>
    <col min="2" max="2" width="33.5703125" customWidth="1"/>
    <col min="3" max="3" width="13.28515625" customWidth="1"/>
    <col min="4" max="4" width="14" customWidth="1"/>
    <col min="5" max="5" width="11.7109375" customWidth="1"/>
    <col min="6" max="7" width="10.42578125" customWidth="1"/>
    <col min="8" max="9" width="33.7109375" customWidth="1"/>
    <col min="10" max="10" width="6.7109375" customWidth="1"/>
    <col min="11" max="11" width="6" customWidth="1"/>
    <col min="12" max="12" width="5.85546875" customWidth="1"/>
    <col min="13" max="13" width="10.140625" customWidth="1"/>
    <col min="14" max="26" width="8.85546875" customWidth="1"/>
  </cols>
  <sheetData>
    <row r="1" spans="1:26" ht="45" x14ac:dyDescent="0.2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8" t="s">
        <v>8</v>
      </c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75" x14ac:dyDescent="0.25">
      <c r="A2" s="10"/>
      <c r="B2" s="11" t="s">
        <v>9</v>
      </c>
      <c r="C2" s="12"/>
      <c r="D2" s="12"/>
      <c r="E2" s="13"/>
      <c r="F2" s="14"/>
      <c r="G2" s="15"/>
      <c r="H2" s="16"/>
      <c r="I2" s="17"/>
    </row>
    <row r="3" spans="1:26" x14ac:dyDescent="0.25">
      <c r="A3" s="18">
        <v>1001</v>
      </c>
      <c r="B3" s="19" t="s">
        <v>10</v>
      </c>
      <c r="C3" s="20">
        <v>11787.49</v>
      </c>
      <c r="D3" s="20">
        <v>3064.62</v>
      </c>
      <c r="E3" s="21">
        <v>5635.58</v>
      </c>
      <c r="F3" s="20">
        <f t="shared" ref="F3:G3" si="0">SUM(F4:F12)</f>
        <v>7197.98</v>
      </c>
      <c r="G3" s="20">
        <f t="shared" si="0"/>
        <v>8000</v>
      </c>
      <c r="H3" s="16"/>
      <c r="I3" s="22"/>
    </row>
    <row r="4" spans="1:26" ht="30" x14ac:dyDescent="0.25">
      <c r="A4" s="23" t="s">
        <v>11</v>
      </c>
      <c r="B4" s="24" t="s">
        <v>12</v>
      </c>
      <c r="C4" s="25">
        <v>490</v>
      </c>
      <c r="D4" s="25">
        <v>0</v>
      </c>
      <c r="E4" s="26">
        <v>0</v>
      </c>
      <c r="F4" s="27"/>
      <c r="G4" s="28" t="s">
        <v>13</v>
      </c>
      <c r="H4" s="29" t="s">
        <v>14</v>
      </c>
      <c r="I4" s="22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ht="60" x14ac:dyDescent="0.25">
      <c r="A5" s="23" t="s">
        <v>15</v>
      </c>
      <c r="B5" s="31" t="s">
        <v>16</v>
      </c>
      <c r="C5" s="25">
        <v>355</v>
      </c>
      <c r="D5" s="25">
        <v>0</v>
      </c>
      <c r="E5" s="26">
        <v>0</v>
      </c>
      <c r="F5" s="27"/>
      <c r="G5" s="28">
        <v>250</v>
      </c>
      <c r="H5" s="29" t="s">
        <v>17</v>
      </c>
      <c r="I5" s="22"/>
      <c r="J5" s="30"/>
      <c r="K5" s="30"/>
      <c r="L5" s="30"/>
      <c r="M5" s="30"/>
      <c r="N5" s="30"/>
      <c r="O5" s="30"/>
      <c r="P5" s="30"/>
      <c r="Q5" s="30"/>
      <c r="R5" s="30"/>
    </row>
    <row r="6" spans="1:26" x14ac:dyDescent="0.25">
      <c r="A6" s="23" t="s">
        <v>18</v>
      </c>
      <c r="B6" s="24" t="s">
        <v>19</v>
      </c>
      <c r="C6" s="25">
        <v>3988</v>
      </c>
      <c r="D6" s="25">
        <v>0</v>
      </c>
      <c r="E6" s="26">
        <v>0</v>
      </c>
      <c r="F6" s="27"/>
      <c r="G6" s="32"/>
      <c r="H6" s="16"/>
      <c r="I6" s="22" t="s">
        <v>20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60" x14ac:dyDescent="0.25">
      <c r="A7" s="23" t="s">
        <v>21</v>
      </c>
      <c r="B7" s="24" t="s">
        <v>22</v>
      </c>
      <c r="C7" s="25">
        <v>0</v>
      </c>
      <c r="D7" s="25">
        <v>474.12</v>
      </c>
      <c r="E7" s="26">
        <v>0</v>
      </c>
      <c r="F7" s="27">
        <v>300.39999999999998</v>
      </c>
      <c r="G7" s="28">
        <v>250</v>
      </c>
      <c r="H7" s="29" t="s">
        <v>23</v>
      </c>
      <c r="I7" s="33" t="s">
        <v>24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30" x14ac:dyDescent="0.25">
      <c r="A8" s="34" t="s">
        <v>25</v>
      </c>
      <c r="B8" s="35" t="s">
        <v>26</v>
      </c>
      <c r="C8" s="36">
        <v>1983.1</v>
      </c>
      <c r="D8" s="36">
        <v>0</v>
      </c>
      <c r="E8" s="37">
        <v>397.58</v>
      </c>
      <c r="F8" s="38">
        <v>397.58</v>
      </c>
      <c r="G8" s="39">
        <v>400</v>
      </c>
      <c r="H8" s="40" t="s">
        <v>27</v>
      </c>
      <c r="I8" s="41" t="s">
        <v>28</v>
      </c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spans="1:26" ht="30" x14ac:dyDescent="0.25">
      <c r="A9" s="34" t="s">
        <v>29</v>
      </c>
      <c r="B9" s="35" t="s">
        <v>30</v>
      </c>
      <c r="C9" s="36">
        <v>0</v>
      </c>
      <c r="D9" s="36">
        <v>2000</v>
      </c>
      <c r="E9" s="37">
        <v>3316</v>
      </c>
      <c r="F9" s="43">
        <v>4500</v>
      </c>
      <c r="G9" s="39">
        <v>4500</v>
      </c>
      <c r="H9" s="40" t="s">
        <v>27</v>
      </c>
      <c r="I9" s="44" t="s">
        <v>31</v>
      </c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spans="1:26" x14ac:dyDescent="0.25">
      <c r="A10" s="23" t="s">
        <v>32</v>
      </c>
      <c r="B10" s="24" t="s">
        <v>33</v>
      </c>
      <c r="C10" s="45">
        <v>1211.3900000000001</v>
      </c>
      <c r="D10" s="45">
        <v>0</v>
      </c>
      <c r="E10" s="26">
        <v>0</v>
      </c>
      <c r="F10" s="46"/>
      <c r="G10" s="47">
        <v>600</v>
      </c>
      <c r="H10" s="16"/>
      <c r="I10" s="22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</row>
    <row r="11" spans="1:26" ht="30" x14ac:dyDescent="0.25">
      <c r="A11" s="34" t="s">
        <v>34</v>
      </c>
      <c r="B11" s="35" t="s">
        <v>35</v>
      </c>
      <c r="C11" s="36">
        <v>2805</v>
      </c>
      <c r="D11" s="36">
        <v>590.5</v>
      </c>
      <c r="E11" s="37">
        <v>1922</v>
      </c>
      <c r="F11" s="38">
        <v>2000</v>
      </c>
      <c r="G11" s="39">
        <v>2000</v>
      </c>
      <c r="H11" s="49"/>
      <c r="I11" s="41" t="s">
        <v>36</v>
      </c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spans="1:26" ht="30" x14ac:dyDescent="0.25">
      <c r="A12" s="23" t="s">
        <v>37</v>
      </c>
      <c r="B12" s="31" t="s">
        <v>38</v>
      </c>
      <c r="C12" s="45">
        <v>955</v>
      </c>
      <c r="D12" s="45">
        <v>0</v>
      </c>
      <c r="E12" s="26">
        <v>0</v>
      </c>
      <c r="F12" s="46"/>
      <c r="G12" s="50"/>
      <c r="H12" s="16"/>
      <c r="I12" s="22"/>
    </row>
    <row r="13" spans="1:26" x14ac:dyDescent="0.25">
      <c r="A13" s="18">
        <v>1002</v>
      </c>
      <c r="B13" s="19" t="s">
        <v>39</v>
      </c>
      <c r="C13" s="20">
        <v>2354.88</v>
      </c>
      <c r="D13" s="20">
        <v>0</v>
      </c>
      <c r="E13" s="21">
        <v>969.63</v>
      </c>
      <c r="F13" s="20">
        <f t="shared" ref="F13:G13" si="1">SUM(F14:F18)</f>
        <v>1719</v>
      </c>
      <c r="G13" s="20">
        <f t="shared" si="1"/>
        <v>1850</v>
      </c>
      <c r="H13" s="16"/>
      <c r="I13" s="22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spans="1:26" x14ac:dyDescent="0.25">
      <c r="A14" s="23" t="s">
        <v>40</v>
      </c>
      <c r="B14" s="31" t="s">
        <v>41</v>
      </c>
      <c r="C14" s="45">
        <v>1014.8800000000001</v>
      </c>
      <c r="D14" s="45">
        <v>0</v>
      </c>
      <c r="E14" s="26">
        <v>333.2</v>
      </c>
      <c r="F14" s="46">
        <v>333</v>
      </c>
      <c r="G14" s="47">
        <v>250</v>
      </c>
      <c r="H14" s="29" t="s">
        <v>42</v>
      </c>
      <c r="I14" s="51" t="s">
        <v>43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</row>
    <row r="15" spans="1:26" ht="30" x14ac:dyDescent="0.25">
      <c r="A15" s="23" t="s">
        <v>44</v>
      </c>
      <c r="B15" s="24" t="s">
        <v>45</v>
      </c>
      <c r="C15" s="45">
        <v>-700</v>
      </c>
      <c r="D15" s="45">
        <v>0</v>
      </c>
      <c r="E15" s="26">
        <v>0</v>
      </c>
      <c r="F15" s="46">
        <v>500</v>
      </c>
      <c r="G15" s="47">
        <v>500</v>
      </c>
      <c r="H15" s="29" t="s">
        <v>46</v>
      </c>
      <c r="I15" s="33" t="s">
        <v>47</v>
      </c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</row>
    <row r="16" spans="1:26" x14ac:dyDescent="0.25">
      <c r="A16" s="23" t="s">
        <v>48</v>
      </c>
      <c r="B16" s="24" t="s">
        <v>49</v>
      </c>
      <c r="C16" s="45">
        <v>749.75</v>
      </c>
      <c r="D16" s="45">
        <v>0</v>
      </c>
      <c r="E16" s="26">
        <v>0</v>
      </c>
      <c r="F16" s="46"/>
      <c r="G16" s="47">
        <v>100</v>
      </c>
      <c r="H16" s="29" t="s">
        <v>50</v>
      </c>
      <c r="I16" s="22" t="s">
        <v>51</v>
      </c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</row>
    <row r="17" spans="1:26" x14ac:dyDescent="0.25">
      <c r="A17" s="23" t="s">
        <v>52</v>
      </c>
      <c r="B17" s="31" t="s">
        <v>53</v>
      </c>
      <c r="C17" s="45">
        <v>1290.25</v>
      </c>
      <c r="D17" s="45">
        <v>0</v>
      </c>
      <c r="E17" s="26">
        <v>636.43000000000006</v>
      </c>
      <c r="F17" s="46">
        <v>636</v>
      </c>
      <c r="G17" s="47">
        <v>750</v>
      </c>
      <c r="H17" s="29" t="s">
        <v>42</v>
      </c>
      <c r="I17" s="51" t="s">
        <v>43</v>
      </c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</row>
    <row r="18" spans="1:26" x14ac:dyDescent="0.25">
      <c r="A18" s="23" t="s">
        <v>54</v>
      </c>
      <c r="B18" s="24" t="s">
        <v>55</v>
      </c>
      <c r="C18" s="45">
        <v>0</v>
      </c>
      <c r="D18" s="45">
        <v>0</v>
      </c>
      <c r="E18" s="26">
        <v>0</v>
      </c>
      <c r="F18" s="52">
        <v>250</v>
      </c>
      <c r="G18" s="47">
        <v>250</v>
      </c>
      <c r="H18" s="29" t="s">
        <v>42</v>
      </c>
      <c r="I18" s="53" t="s">
        <v>56</v>
      </c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</row>
    <row r="19" spans="1:26" ht="75" x14ac:dyDescent="0.25">
      <c r="A19" s="18">
        <v>1007</v>
      </c>
      <c r="B19" s="19" t="s">
        <v>57</v>
      </c>
      <c r="C19" s="20">
        <v>0</v>
      </c>
      <c r="D19" s="20">
        <v>0</v>
      </c>
      <c r="E19" s="54">
        <v>230</v>
      </c>
      <c r="F19" s="55">
        <f>230+100+100+200</f>
        <v>630</v>
      </c>
      <c r="G19" s="55">
        <v>650</v>
      </c>
      <c r="H19" s="29"/>
      <c r="I19" s="33" t="s">
        <v>58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45" x14ac:dyDescent="0.25">
      <c r="A20" s="18">
        <v>1015</v>
      </c>
      <c r="B20" s="19" t="s">
        <v>59</v>
      </c>
      <c r="C20" s="20">
        <v>29389.879999999997</v>
      </c>
      <c r="D20" s="20">
        <v>12368</v>
      </c>
      <c r="E20" s="54">
        <v>22880</v>
      </c>
      <c r="F20" s="20">
        <f>15880+7000</f>
        <v>22880</v>
      </c>
      <c r="G20" s="55">
        <v>31705</v>
      </c>
      <c r="H20" s="16"/>
      <c r="I20" s="22" t="s">
        <v>60</v>
      </c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</row>
    <row r="21" spans="1:26" x14ac:dyDescent="0.25">
      <c r="A21" s="18">
        <v>1016</v>
      </c>
      <c r="B21" s="19" t="s">
        <v>61</v>
      </c>
      <c r="C21" s="20">
        <v>0.82</v>
      </c>
      <c r="D21" s="20">
        <v>0.56999999999999995</v>
      </c>
      <c r="E21" s="21">
        <v>0.35</v>
      </c>
      <c r="F21" s="20"/>
      <c r="G21" s="20"/>
      <c r="H21" s="16"/>
      <c r="I21" s="22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1:26" x14ac:dyDescent="0.25">
      <c r="A22" s="18">
        <v>1017</v>
      </c>
      <c r="B22" s="19" t="s">
        <v>62</v>
      </c>
      <c r="C22" s="20">
        <v>355.25</v>
      </c>
      <c r="D22" s="20">
        <v>293.79999999999995</v>
      </c>
      <c r="E22" s="21">
        <v>292.14</v>
      </c>
      <c r="F22" s="20">
        <v>292</v>
      </c>
      <c r="G22" s="55">
        <v>300</v>
      </c>
      <c r="H22" s="16"/>
      <c r="I22" s="22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1:26" ht="30" x14ac:dyDescent="0.25">
      <c r="A23" s="18">
        <v>1020</v>
      </c>
      <c r="B23" s="19" t="s">
        <v>63</v>
      </c>
      <c r="C23" s="20">
        <v>0</v>
      </c>
      <c r="D23" s="20">
        <v>0</v>
      </c>
      <c r="E23" s="21">
        <v>0</v>
      </c>
      <c r="F23" s="20">
        <v>2500</v>
      </c>
      <c r="G23" s="55">
        <f>500+1000+1500</f>
        <v>3000</v>
      </c>
      <c r="H23" s="29" t="s">
        <v>64</v>
      </c>
      <c r="I23" s="22" t="s">
        <v>65</v>
      </c>
    </row>
    <row r="24" spans="1:26" ht="30" x14ac:dyDescent="0.25">
      <c r="A24" s="18">
        <v>1021</v>
      </c>
      <c r="B24" s="57" t="s">
        <v>66</v>
      </c>
      <c r="C24" s="20">
        <v>2465.54</v>
      </c>
      <c r="D24" s="20">
        <v>30</v>
      </c>
      <c r="E24" s="21">
        <v>2913.71</v>
      </c>
      <c r="F24" s="20">
        <v>2914</v>
      </c>
      <c r="G24" s="55">
        <v>2500</v>
      </c>
      <c r="H24" s="29" t="s">
        <v>67</v>
      </c>
      <c r="I24" s="22" t="s">
        <v>68</v>
      </c>
    </row>
    <row r="25" spans="1:26" ht="30" x14ac:dyDescent="0.25">
      <c r="A25" s="18">
        <v>1027</v>
      </c>
      <c r="B25" s="19" t="s">
        <v>69</v>
      </c>
      <c r="C25" s="20">
        <v>1301.26</v>
      </c>
      <c r="D25" s="20">
        <v>1387.6299999999999</v>
      </c>
      <c r="E25" s="21">
        <v>2380.84</v>
      </c>
      <c r="F25" s="20">
        <v>2381</v>
      </c>
      <c r="G25" s="55">
        <v>2500</v>
      </c>
      <c r="H25" s="16"/>
      <c r="I25" s="33" t="s">
        <v>70</v>
      </c>
    </row>
    <row r="26" spans="1:26" ht="30" x14ac:dyDescent="0.25">
      <c r="A26" s="18">
        <v>1101</v>
      </c>
      <c r="B26" s="19" t="s">
        <v>71</v>
      </c>
      <c r="C26" s="20">
        <v>9900</v>
      </c>
      <c r="D26" s="20">
        <v>5075</v>
      </c>
      <c r="E26" s="21">
        <v>9700</v>
      </c>
      <c r="F26" s="20">
        <v>9700</v>
      </c>
      <c r="G26" s="20">
        <f>+'Student Contribution Forecast'!F4+'Student Contribution Forecast'!F5</f>
        <v>7571</v>
      </c>
      <c r="H26" s="16" t="s">
        <v>72</v>
      </c>
      <c r="I26" s="33" t="s">
        <v>73</v>
      </c>
    </row>
    <row r="27" spans="1:26" ht="30" x14ac:dyDescent="0.25">
      <c r="A27" s="18">
        <v>1102</v>
      </c>
      <c r="B27" s="57" t="s">
        <v>74</v>
      </c>
      <c r="C27" s="20">
        <v>50650</v>
      </c>
      <c r="D27" s="20">
        <v>9000</v>
      </c>
      <c r="E27" s="21">
        <v>37742.099999999991</v>
      </c>
      <c r="F27" s="20">
        <v>37742</v>
      </c>
      <c r="G27" s="20">
        <f>+'Student Contribution Forecast'!F2</f>
        <v>43842.5</v>
      </c>
      <c r="H27" s="16" t="s">
        <v>72</v>
      </c>
      <c r="I27" s="33" t="s">
        <v>73</v>
      </c>
    </row>
    <row r="28" spans="1:26" ht="30" x14ac:dyDescent="0.25">
      <c r="A28" s="18">
        <v>1103</v>
      </c>
      <c r="B28" s="19" t="s">
        <v>75</v>
      </c>
      <c r="C28" s="20">
        <v>2775</v>
      </c>
      <c r="D28" s="20">
        <v>1870</v>
      </c>
      <c r="E28" s="21">
        <v>6750</v>
      </c>
      <c r="F28" s="55">
        <v>6750</v>
      </c>
      <c r="G28" s="20">
        <f>+'Student Contribution Forecast'!F6+'Student Contribution Forecast'!F9+'Student Contribution Forecast'!F10</f>
        <v>6130</v>
      </c>
      <c r="H28" s="16" t="s">
        <v>72</v>
      </c>
      <c r="I28" s="33" t="s">
        <v>73</v>
      </c>
    </row>
    <row r="29" spans="1:26" ht="30" x14ac:dyDescent="0.25">
      <c r="A29" s="18">
        <v>1104</v>
      </c>
      <c r="B29" s="19" t="s">
        <v>76</v>
      </c>
      <c r="C29" s="20">
        <v>4500</v>
      </c>
      <c r="D29" s="20">
        <v>0</v>
      </c>
      <c r="E29" s="54">
        <v>13650</v>
      </c>
      <c r="F29" s="55">
        <v>13650</v>
      </c>
      <c r="G29" s="20">
        <f>+'Student Contribution Forecast'!F7+'Student Contribution Forecast'!F8</f>
        <v>14047.5</v>
      </c>
      <c r="H29" s="16" t="s">
        <v>72</v>
      </c>
      <c r="I29" s="33" t="s">
        <v>73</v>
      </c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</row>
    <row r="30" spans="1:26" ht="30" x14ac:dyDescent="0.25">
      <c r="A30" s="18">
        <v>1105</v>
      </c>
      <c r="B30" s="19" t="s">
        <v>77</v>
      </c>
      <c r="C30" s="20"/>
      <c r="D30" s="20"/>
      <c r="E30" s="21">
        <v>7950</v>
      </c>
      <c r="F30" s="55">
        <v>7950</v>
      </c>
      <c r="G30" s="20">
        <f>+'Student Contribution Forecast'!F11</f>
        <v>9100</v>
      </c>
      <c r="H30" s="16" t="s">
        <v>72</v>
      </c>
      <c r="I30" s="33" t="s">
        <v>73</v>
      </c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</row>
    <row r="31" spans="1:26" x14ac:dyDescent="0.25">
      <c r="A31" s="18">
        <v>1106</v>
      </c>
      <c r="B31" s="19" t="s">
        <v>78</v>
      </c>
      <c r="C31" s="20">
        <v>1991</v>
      </c>
      <c r="D31" s="20">
        <v>8777.2800000000007</v>
      </c>
      <c r="E31" s="54">
        <v>1411</v>
      </c>
      <c r="F31" s="55">
        <v>1411</v>
      </c>
      <c r="G31" s="20"/>
      <c r="H31" s="16"/>
      <c r="I31" s="33" t="s">
        <v>79</v>
      </c>
    </row>
    <row r="32" spans="1:26" ht="30" x14ac:dyDescent="0.25">
      <c r="A32" s="18">
        <v>1107</v>
      </c>
      <c r="B32" s="19" t="s">
        <v>80</v>
      </c>
      <c r="C32" s="20">
        <v>8664.2199999999993</v>
      </c>
      <c r="D32" s="20">
        <v>-9594.5</v>
      </c>
      <c r="E32" s="21">
        <v>-6045.7</v>
      </c>
      <c r="F32" s="20">
        <v>-6045.73</v>
      </c>
      <c r="G32" s="55">
        <f>F32</f>
        <v>-6045.73</v>
      </c>
      <c r="H32" s="173" t="s">
        <v>81</v>
      </c>
      <c r="I32" s="33" t="s">
        <v>81</v>
      </c>
    </row>
    <row r="33" spans="1:26" x14ac:dyDescent="0.25">
      <c r="A33" s="18">
        <v>1108</v>
      </c>
      <c r="B33" s="19" t="s">
        <v>82</v>
      </c>
      <c r="C33" s="20">
        <v>0</v>
      </c>
      <c r="D33" s="20">
        <v>0</v>
      </c>
      <c r="E33" s="21">
        <v>0</v>
      </c>
      <c r="F33" s="20"/>
      <c r="G33" s="20"/>
      <c r="H33" s="16"/>
      <c r="I33" s="22"/>
      <c r="J33" s="59"/>
    </row>
    <row r="34" spans="1:26" ht="45" x14ac:dyDescent="0.25">
      <c r="A34" s="18">
        <v>1109</v>
      </c>
      <c r="B34" s="19" t="s">
        <v>83</v>
      </c>
      <c r="C34" s="20">
        <v>2000</v>
      </c>
      <c r="D34" s="20">
        <v>0</v>
      </c>
      <c r="E34" s="21">
        <v>0</v>
      </c>
      <c r="F34" s="20">
        <v>0</v>
      </c>
      <c r="G34" s="55">
        <v>5000</v>
      </c>
      <c r="H34" s="29" t="s">
        <v>84</v>
      </c>
      <c r="I34" s="22" t="s">
        <v>85</v>
      </c>
    </row>
    <row r="35" spans="1:26" x14ac:dyDescent="0.25">
      <c r="A35" s="60"/>
      <c r="B35" s="61" t="s">
        <v>86</v>
      </c>
      <c r="C35" s="61">
        <f t="shared" ref="C35:G35" si="2">C3+C13+SUM(C19:C34)</f>
        <v>128135.34</v>
      </c>
      <c r="D35" s="61">
        <f t="shared" si="2"/>
        <v>32272.399999999998</v>
      </c>
      <c r="E35" s="61">
        <f t="shared" si="2"/>
        <v>106459.65</v>
      </c>
      <c r="F35" s="61">
        <f t="shared" si="2"/>
        <v>111671.25</v>
      </c>
      <c r="G35" s="61">
        <f t="shared" si="2"/>
        <v>130150.27</v>
      </c>
      <c r="H35" s="62"/>
      <c r="I35" s="63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spans="1:26" x14ac:dyDescent="0.25">
      <c r="A36" s="65"/>
      <c r="B36" s="65"/>
      <c r="C36" s="66"/>
      <c r="D36" s="66"/>
      <c r="E36" s="67"/>
      <c r="F36" s="66"/>
      <c r="G36" s="66"/>
      <c r="H36" s="16"/>
      <c r="I36" s="22"/>
    </row>
    <row r="37" spans="1:26" x14ac:dyDescent="0.25">
      <c r="A37" s="68"/>
      <c r="B37" s="69" t="s">
        <v>87</v>
      </c>
      <c r="C37" s="69"/>
      <c r="D37" s="69"/>
      <c r="E37" s="69"/>
      <c r="F37" s="69"/>
      <c r="G37" s="69"/>
      <c r="H37" s="16"/>
      <c r="I37" s="17"/>
    </row>
    <row r="38" spans="1:26" ht="75" x14ac:dyDescent="0.25">
      <c r="A38" s="18">
        <v>2303</v>
      </c>
      <c r="B38" s="19" t="s">
        <v>88</v>
      </c>
      <c r="C38" s="20">
        <v>2233.0500000000002</v>
      </c>
      <c r="D38" s="20">
        <v>0</v>
      </c>
      <c r="E38" s="21">
        <v>0</v>
      </c>
      <c r="F38" s="20">
        <v>0</v>
      </c>
      <c r="G38" s="55">
        <v>0</v>
      </c>
      <c r="H38" s="29" t="s">
        <v>89</v>
      </c>
      <c r="I38" s="22" t="s">
        <v>90</v>
      </c>
    </row>
    <row r="39" spans="1:26" x14ac:dyDescent="0.25">
      <c r="A39" s="18">
        <v>2304</v>
      </c>
      <c r="B39" s="19" t="s">
        <v>91</v>
      </c>
      <c r="C39" s="20">
        <v>24560.97</v>
      </c>
      <c r="D39" s="20">
        <v>0</v>
      </c>
      <c r="E39" s="20">
        <f t="shared" ref="E39:G39" si="3">SUM(E40:E54)</f>
        <v>18066</v>
      </c>
      <c r="F39" s="20">
        <f t="shared" si="3"/>
        <v>21066.28</v>
      </c>
      <c r="G39" s="20">
        <f t="shared" si="3"/>
        <v>27375</v>
      </c>
      <c r="H39" s="16"/>
      <c r="I39" s="22"/>
    </row>
    <row r="40" spans="1:26" ht="60" x14ac:dyDescent="0.25">
      <c r="A40" s="23" t="s">
        <v>92</v>
      </c>
      <c r="B40" s="31" t="s">
        <v>93</v>
      </c>
      <c r="C40" s="45">
        <v>2630</v>
      </c>
      <c r="D40" s="45">
        <v>0</v>
      </c>
      <c r="E40" s="26">
        <v>2900</v>
      </c>
      <c r="F40" s="46">
        <v>2900</v>
      </c>
      <c r="G40" s="47">
        <v>3000</v>
      </c>
      <c r="H40" s="29" t="s">
        <v>94</v>
      </c>
      <c r="I40" s="33" t="s">
        <v>95</v>
      </c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</row>
    <row r="41" spans="1:26" x14ac:dyDescent="0.25">
      <c r="A41" s="23" t="s">
        <v>96</v>
      </c>
      <c r="B41" s="31" t="s">
        <v>97</v>
      </c>
      <c r="C41" s="45">
        <v>2425</v>
      </c>
      <c r="D41" s="45">
        <v>0</v>
      </c>
      <c r="E41" s="26">
        <v>2480</v>
      </c>
      <c r="F41" s="46">
        <v>2480</v>
      </c>
      <c r="G41" s="47">
        <v>2700</v>
      </c>
      <c r="H41" s="29" t="s">
        <v>98</v>
      </c>
      <c r="I41" s="33" t="s">
        <v>99</v>
      </c>
    </row>
    <row r="42" spans="1:26" x14ac:dyDescent="0.25">
      <c r="A42" s="23" t="s">
        <v>100</v>
      </c>
      <c r="B42" s="24" t="s">
        <v>101</v>
      </c>
      <c r="C42" s="45">
        <v>2270</v>
      </c>
      <c r="D42" s="45">
        <v>0</v>
      </c>
      <c r="E42" s="26">
        <v>2400</v>
      </c>
      <c r="F42" s="46">
        <v>2400</v>
      </c>
      <c r="G42" s="47">
        <v>2700</v>
      </c>
      <c r="H42" s="29" t="s">
        <v>102</v>
      </c>
      <c r="I42" s="33" t="s">
        <v>99</v>
      </c>
    </row>
    <row r="43" spans="1:26" ht="30" x14ac:dyDescent="0.25">
      <c r="A43" s="23" t="s">
        <v>103</v>
      </c>
      <c r="B43" s="31" t="s">
        <v>104</v>
      </c>
      <c r="C43" s="70">
        <v>3819.08</v>
      </c>
      <c r="D43" s="70">
        <v>0</v>
      </c>
      <c r="E43" s="26">
        <v>1240</v>
      </c>
      <c r="F43" s="71">
        <v>1240</v>
      </c>
      <c r="G43" s="72">
        <v>2700</v>
      </c>
      <c r="H43" s="29" t="s">
        <v>105</v>
      </c>
      <c r="I43" s="33" t="s">
        <v>106</v>
      </c>
    </row>
    <row r="44" spans="1:26" ht="60" x14ac:dyDescent="0.25">
      <c r="A44" s="23" t="s">
        <v>107</v>
      </c>
      <c r="B44" s="24" t="s">
        <v>108</v>
      </c>
      <c r="C44" s="70">
        <v>0</v>
      </c>
      <c r="D44" s="70">
        <v>0</v>
      </c>
      <c r="E44" s="73">
        <v>200</v>
      </c>
      <c r="F44" s="71">
        <v>200</v>
      </c>
      <c r="G44" s="74">
        <f>8*25</f>
        <v>200</v>
      </c>
      <c r="H44" s="29" t="s">
        <v>109</v>
      </c>
      <c r="I44" s="33" t="s">
        <v>110</v>
      </c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</row>
    <row r="45" spans="1:26" ht="75" x14ac:dyDescent="0.25">
      <c r="A45" s="23" t="s">
        <v>111</v>
      </c>
      <c r="B45" s="24" t="s">
        <v>112</v>
      </c>
      <c r="C45" s="70">
        <v>1918.75</v>
      </c>
      <c r="D45" s="70">
        <v>0</v>
      </c>
      <c r="E45" s="73">
        <v>5222</v>
      </c>
      <c r="F45" s="71">
        <f>2295+2927.28</f>
        <v>5222.2800000000007</v>
      </c>
      <c r="G45" s="72">
        <v>3500</v>
      </c>
      <c r="H45" s="29" t="s">
        <v>454</v>
      </c>
      <c r="I45" s="22" t="s">
        <v>113</v>
      </c>
    </row>
    <row r="46" spans="1:26" ht="75" x14ac:dyDescent="0.25">
      <c r="A46" s="23" t="s">
        <v>114</v>
      </c>
      <c r="B46" s="24" t="s">
        <v>115</v>
      </c>
      <c r="C46" s="45">
        <v>2700</v>
      </c>
      <c r="D46" s="45">
        <v>0</v>
      </c>
      <c r="E46" s="26">
        <v>0</v>
      </c>
      <c r="F46" s="46">
        <v>0</v>
      </c>
      <c r="G46" s="47">
        <v>3000</v>
      </c>
      <c r="H46" s="29" t="s">
        <v>116</v>
      </c>
      <c r="I46" s="22" t="s">
        <v>117</v>
      </c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</row>
    <row r="47" spans="1:26" ht="30" x14ac:dyDescent="0.25">
      <c r="A47" s="23" t="s">
        <v>118</v>
      </c>
      <c r="B47" s="31" t="s">
        <v>119</v>
      </c>
      <c r="C47" s="45">
        <v>0</v>
      </c>
      <c r="D47" s="45">
        <v>0</v>
      </c>
      <c r="E47" s="26">
        <v>0</v>
      </c>
      <c r="F47" s="52">
        <v>0</v>
      </c>
      <c r="G47" s="47">
        <v>0</v>
      </c>
      <c r="H47" s="29" t="s">
        <v>120</v>
      </c>
      <c r="I47" s="33" t="s">
        <v>121</v>
      </c>
    </row>
    <row r="48" spans="1:26" ht="75" x14ac:dyDescent="0.25">
      <c r="A48" s="23" t="s">
        <v>122</v>
      </c>
      <c r="B48" s="24" t="s">
        <v>123</v>
      </c>
      <c r="C48" s="45">
        <v>6000</v>
      </c>
      <c r="D48" s="45">
        <v>0</v>
      </c>
      <c r="E48" s="26">
        <v>0</v>
      </c>
      <c r="F48" s="46">
        <v>0</v>
      </c>
      <c r="G48" s="47">
        <v>0</v>
      </c>
      <c r="H48" s="29" t="s">
        <v>124</v>
      </c>
      <c r="I48" s="22" t="s">
        <v>125</v>
      </c>
    </row>
    <row r="49" spans="1:26" ht="30" x14ac:dyDescent="0.25">
      <c r="A49" s="23" t="s">
        <v>126</v>
      </c>
      <c r="B49" s="24" t="s">
        <v>127</v>
      </c>
      <c r="C49" s="45">
        <v>1608.14</v>
      </c>
      <c r="D49" s="45">
        <v>0</v>
      </c>
      <c r="E49" s="26">
        <v>0</v>
      </c>
      <c r="F49" s="46">
        <v>0</v>
      </c>
      <c r="G49" s="47">
        <v>0</v>
      </c>
      <c r="H49" s="29" t="s">
        <v>128</v>
      </c>
      <c r="I49" s="22" t="s">
        <v>129</v>
      </c>
    </row>
    <row r="50" spans="1:26" ht="30" x14ac:dyDescent="0.25">
      <c r="A50" s="23" t="s">
        <v>130</v>
      </c>
      <c r="B50" s="24" t="s">
        <v>131</v>
      </c>
      <c r="C50" s="45">
        <v>0</v>
      </c>
      <c r="D50" s="45">
        <v>0</v>
      </c>
      <c r="E50" s="73">
        <v>100</v>
      </c>
      <c r="F50" s="52">
        <v>100</v>
      </c>
      <c r="G50" s="47">
        <v>125</v>
      </c>
      <c r="H50" s="16"/>
      <c r="I50" s="33" t="s">
        <v>132</v>
      </c>
    </row>
    <row r="51" spans="1:26" ht="30" x14ac:dyDescent="0.25">
      <c r="A51" s="23" t="s">
        <v>133</v>
      </c>
      <c r="B51" s="31" t="s">
        <v>134</v>
      </c>
      <c r="C51" s="45">
        <v>0</v>
      </c>
      <c r="D51" s="45">
        <v>0</v>
      </c>
      <c r="E51" s="73">
        <v>1984</v>
      </c>
      <c r="F51" s="52">
        <v>1984</v>
      </c>
      <c r="G51" s="47">
        <v>2000</v>
      </c>
      <c r="H51" s="29" t="s">
        <v>135</v>
      </c>
      <c r="I51" s="33" t="s">
        <v>136</v>
      </c>
    </row>
    <row r="52" spans="1:26" ht="30" x14ac:dyDescent="0.25">
      <c r="A52" s="23" t="s">
        <v>137</v>
      </c>
      <c r="B52" s="31" t="s">
        <v>138</v>
      </c>
      <c r="C52" s="45">
        <v>0</v>
      </c>
      <c r="D52" s="45">
        <v>0</v>
      </c>
      <c r="E52" s="26">
        <v>0</v>
      </c>
      <c r="F52" s="46"/>
      <c r="G52" s="47">
        <v>2700</v>
      </c>
      <c r="H52" s="29" t="s">
        <v>139</v>
      </c>
      <c r="I52" s="22" t="s">
        <v>140</v>
      </c>
    </row>
    <row r="53" spans="1:26" ht="30" x14ac:dyDescent="0.25">
      <c r="A53" s="23" t="s">
        <v>141</v>
      </c>
      <c r="B53" s="31" t="s">
        <v>142</v>
      </c>
      <c r="C53" s="45"/>
      <c r="D53" s="45">
        <v>0</v>
      </c>
      <c r="E53" s="26">
        <v>0</v>
      </c>
      <c r="F53" s="52">
        <v>3000</v>
      </c>
      <c r="G53" s="47">
        <v>3000</v>
      </c>
      <c r="H53" s="29" t="s">
        <v>143</v>
      </c>
      <c r="I53" s="22" t="s">
        <v>144</v>
      </c>
    </row>
    <row r="54" spans="1:26" ht="30" x14ac:dyDescent="0.25">
      <c r="A54" s="23" t="s">
        <v>145</v>
      </c>
      <c r="B54" s="24" t="s">
        <v>146</v>
      </c>
      <c r="C54" s="45">
        <v>1190</v>
      </c>
      <c r="D54" s="45">
        <v>0</v>
      </c>
      <c r="E54" s="73">
        <v>1540</v>
      </c>
      <c r="F54" s="46">
        <v>1540</v>
      </c>
      <c r="G54" s="47">
        <v>1750</v>
      </c>
      <c r="H54" s="29" t="s">
        <v>135</v>
      </c>
      <c r="I54" s="33" t="s">
        <v>147</v>
      </c>
    </row>
    <row r="55" spans="1:26" ht="45" x14ac:dyDescent="0.25">
      <c r="A55" s="18">
        <v>2602</v>
      </c>
      <c r="B55" s="19" t="s">
        <v>148</v>
      </c>
      <c r="C55" s="20">
        <v>0</v>
      </c>
      <c r="D55" s="20">
        <v>0</v>
      </c>
      <c r="E55" s="21">
        <v>0</v>
      </c>
      <c r="F55" s="20">
        <v>0</v>
      </c>
      <c r="G55" s="55">
        <v>500</v>
      </c>
      <c r="H55" s="29" t="s">
        <v>149</v>
      </c>
      <c r="I55" s="22" t="s">
        <v>150</v>
      </c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</row>
    <row r="56" spans="1:26" x14ac:dyDescent="0.25">
      <c r="A56" s="18">
        <v>2603</v>
      </c>
      <c r="B56" s="19" t="s">
        <v>151</v>
      </c>
      <c r="C56" s="20">
        <v>396</v>
      </c>
      <c r="D56" s="20">
        <v>0</v>
      </c>
      <c r="E56" s="21">
        <v>0</v>
      </c>
      <c r="F56" s="20"/>
      <c r="G56" s="20"/>
      <c r="H56" s="16"/>
      <c r="I56" s="22"/>
    </row>
    <row r="57" spans="1:26" x14ac:dyDescent="0.25">
      <c r="A57" s="18">
        <v>2618</v>
      </c>
      <c r="B57" s="19" t="s">
        <v>152</v>
      </c>
      <c r="C57" s="20">
        <v>26751.180000000004</v>
      </c>
      <c r="D57" s="20">
        <v>2037.31</v>
      </c>
      <c r="E57" s="20">
        <f t="shared" ref="E57:G57" si="4">SUM(E58:E68)</f>
        <v>5402.59</v>
      </c>
      <c r="F57" s="20">
        <f t="shared" si="4"/>
        <v>5844</v>
      </c>
      <c r="G57" s="20">
        <f t="shared" si="4"/>
        <v>6700</v>
      </c>
      <c r="H57" s="16"/>
      <c r="I57" s="22"/>
    </row>
    <row r="58" spans="1:26" x14ac:dyDescent="0.25">
      <c r="A58" s="23" t="s">
        <v>153</v>
      </c>
      <c r="B58" s="76" t="s">
        <v>154</v>
      </c>
      <c r="C58" s="66">
        <v>0</v>
      </c>
      <c r="D58" s="66">
        <v>0</v>
      </c>
      <c r="E58" s="77">
        <v>0</v>
      </c>
      <c r="F58" s="14"/>
      <c r="G58" s="15"/>
      <c r="H58" s="78"/>
      <c r="I58" s="79"/>
      <c r="Q58" s="48"/>
      <c r="R58" s="48"/>
    </row>
    <row r="59" spans="1:26" x14ac:dyDescent="0.25">
      <c r="A59" s="23" t="s">
        <v>155</v>
      </c>
      <c r="B59" s="76" t="s">
        <v>156</v>
      </c>
      <c r="C59" s="45">
        <v>174.79</v>
      </c>
      <c r="D59" s="45">
        <v>59.67</v>
      </c>
      <c r="E59" s="26">
        <v>425.76</v>
      </c>
      <c r="F59" s="46">
        <v>500</v>
      </c>
      <c r="G59" s="47">
        <v>500</v>
      </c>
      <c r="H59" s="16"/>
      <c r="I59" s="22"/>
      <c r="Q59" s="48"/>
      <c r="R59" s="48"/>
    </row>
    <row r="60" spans="1:26" x14ac:dyDescent="0.25">
      <c r="A60" s="23" t="s">
        <v>157</v>
      </c>
      <c r="B60" s="76" t="s">
        <v>158</v>
      </c>
      <c r="C60" s="45">
        <v>22574.75</v>
      </c>
      <c r="D60" s="45">
        <v>0</v>
      </c>
      <c r="E60" s="26">
        <v>0</v>
      </c>
      <c r="F60" s="46"/>
      <c r="G60" s="50"/>
      <c r="H60" s="16"/>
      <c r="I60" s="22"/>
      <c r="Q60" s="48"/>
      <c r="R60" s="48"/>
    </row>
    <row r="61" spans="1:26" x14ac:dyDescent="0.25">
      <c r="A61" s="23" t="s">
        <v>159</v>
      </c>
      <c r="B61" s="24" t="s">
        <v>160</v>
      </c>
      <c r="C61" s="45">
        <v>190.81</v>
      </c>
      <c r="D61" s="45">
        <v>0</v>
      </c>
      <c r="E61" s="26">
        <v>0</v>
      </c>
      <c r="F61" s="46"/>
      <c r="G61" s="50"/>
      <c r="H61" s="16"/>
      <c r="I61" s="22"/>
      <c r="Q61" s="48"/>
      <c r="R61" s="48"/>
    </row>
    <row r="62" spans="1:26" ht="30" x14ac:dyDescent="0.25">
      <c r="A62" s="23" t="s">
        <v>161</v>
      </c>
      <c r="B62" s="24" t="s">
        <v>162</v>
      </c>
      <c r="C62" s="45">
        <v>1419.02</v>
      </c>
      <c r="D62" s="45">
        <v>0</v>
      </c>
      <c r="E62" s="26">
        <v>1012.72</v>
      </c>
      <c r="F62" s="46">
        <v>1025</v>
      </c>
      <c r="G62" s="47">
        <v>2000</v>
      </c>
      <c r="H62" s="16"/>
      <c r="I62" s="33" t="s">
        <v>163</v>
      </c>
      <c r="Q62" s="48"/>
      <c r="R62" s="48"/>
    </row>
    <row r="63" spans="1:26" x14ac:dyDescent="0.25">
      <c r="A63" s="23" t="s">
        <v>164</v>
      </c>
      <c r="B63" s="24" t="s">
        <v>165</v>
      </c>
      <c r="C63" s="45">
        <v>0</v>
      </c>
      <c r="D63" s="45">
        <v>0</v>
      </c>
      <c r="E63" s="26">
        <v>0</v>
      </c>
      <c r="F63" s="46"/>
      <c r="G63" s="50"/>
      <c r="H63" s="16"/>
      <c r="I63" s="22"/>
      <c r="Q63" s="48"/>
      <c r="R63" s="48"/>
    </row>
    <row r="64" spans="1:26" x14ac:dyDescent="0.25">
      <c r="A64" s="23" t="s">
        <v>166</v>
      </c>
      <c r="B64" s="24" t="s">
        <v>167</v>
      </c>
      <c r="C64" s="45">
        <v>117.98</v>
      </c>
      <c r="D64" s="45">
        <v>32.619999999999997</v>
      </c>
      <c r="E64" s="26">
        <v>0</v>
      </c>
      <c r="F64" s="46">
        <v>100</v>
      </c>
      <c r="G64" s="47">
        <v>200</v>
      </c>
      <c r="H64" s="16"/>
      <c r="I64" s="22"/>
      <c r="Q64" s="48"/>
      <c r="R64" s="48"/>
    </row>
    <row r="65" spans="1:18" x14ac:dyDescent="0.25">
      <c r="A65" s="23" t="s">
        <v>168</v>
      </c>
      <c r="B65" s="24" t="s">
        <v>169</v>
      </c>
      <c r="C65" s="45">
        <v>1211.3800000000001</v>
      </c>
      <c r="D65" s="45">
        <v>0</v>
      </c>
      <c r="E65" s="26">
        <v>1550.81</v>
      </c>
      <c r="F65" s="46">
        <v>1551</v>
      </c>
      <c r="G65" s="47">
        <v>1500</v>
      </c>
      <c r="H65" s="16"/>
      <c r="I65" s="22"/>
      <c r="Q65" s="48"/>
      <c r="R65" s="48"/>
    </row>
    <row r="66" spans="1:18" x14ac:dyDescent="0.25">
      <c r="A66" s="23" t="s">
        <v>170</v>
      </c>
      <c r="B66" s="24" t="s">
        <v>171</v>
      </c>
      <c r="C66" s="45">
        <v>355.95000000000005</v>
      </c>
      <c r="D66" s="45">
        <v>0</v>
      </c>
      <c r="E66" s="26">
        <v>168.35</v>
      </c>
      <c r="F66" s="52">
        <v>168</v>
      </c>
      <c r="G66" s="47">
        <v>500</v>
      </c>
      <c r="H66" s="16"/>
      <c r="I66" s="22"/>
      <c r="Q66" s="48"/>
      <c r="R66" s="48"/>
    </row>
    <row r="67" spans="1:18" x14ac:dyDescent="0.25">
      <c r="A67" s="23" t="s">
        <v>172</v>
      </c>
      <c r="B67" s="24" t="s">
        <v>173</v>
      </c>
      <c r="C67" s="45">
        <v>0</v>
      </c>
      <c r="D67" s="45">
        <v>0</v>
      </c>
      <c r="E67" s="26">
        <v>0</v>
      </c>
      <c r="F67" s="46"/>
      <c r="G67" s="50"/>
      <c r="H67" s="16"/>
      <c r="I67" s="22"/>
      <c r="Q67" s="48"/>
      <c r="R67" s="48"/>
    </row>
    <row r="68" spans="1:18" ht="105" x14ac:dyDescent="0.25">
      <c r="A68" s="23" t="s">
        <v>174</v>
      </c>
      <c r="B68" s="24" t="s">
        <v>175</v>
      </c>
      <c r="C68" s="45">
        <v>706.5</v>
      </c>
      <c r="D68" s="45">
        <v>1945.02</v>
      </c>
      <c r="E68" s="26">
        <v>2244.9499999999998</v>
      </c>
      <c r="F68" s="46">
        <f>2000+500</f>
        <v>2500</v>
      </c>
      <c r="G68" s="47">
        <v>2000</v>
      </c>
      <c r="H68" s="16"/>
      <c r="I68" s="33" t="s">
        <v>176</v>
      </c>
      <c r="Q68" s="48"/>
      <c r="R68" s="48"/>
    </row>
    <row r="69" spans="1:18" x14ac:dyDescent="0.25">
      <c r="A69" s="18">
        <v>2619</v>
      </c>
      <c r="B69" s="19" t="s">
        <v>177</v>
      </c>
      <c r="C69" s="20">
        <v>7814.5999999999995</v>
      </c>
      <c r="D69" s="20">
        <v>930</v>
      </c>
      <c r="E69" s="20">
        <f t="shared" ref="E69:G69" si="5">SUM(E70:E75)</f>
        <v>9430.9599999999991</v>
      </c>
      <c r="F69" s="20">
        <f t="shared" si="5"/>
        <v>9431</v>
      </c>
      <c r="G69" s="20">
        <f t="shared" si="5"/>
        <v>8850</v>
      </c>
      <c r="H69" s="16"/>
      <c r="I69" s="22"/>
      <c r="Q69" s="48"/>
      <c r="R69" s="48"/>
    </row>
    <row r="70" spans="1:18" x14ac:dyDescent="0.25">
      <c r="A70" s="23" t="s">
        <v>178</v>
      </c>
      <c r="B70" s="24" t="s">
        <v>179</v>
      </c>
      <c r="C70" s="45">
        <v>2809.62</v>
      </c>
      <c r="D70" s="45">
        <v>0</v>
      </c>
      <c r="E70" s="26">
        <v>2661.76</v>
      </c>
      <c r="F70" s="46">
        <v>2662</v>
      </c>
      <c r="G70" s="47">
        <v>3500</v>
      </c>
      <c r="H70" s="16"/>
      <c r="I70" s="22" t="s">
        <v>180</v>
      </c>
      <c r="Q70" s="48"/>
      <c r="R70" s="48"/>
    </row>
    <row r="71" spans="1:18" ht="30" x14ac:dyDescent="0.25">
      <c r="A71" s="23" t="s">
        <v>181</v>
      </c>
      <c r="B71" s="24" t="s">
        <v>182</v>
      </c>
      <c r="C71" s="45">
        <v>0</v>
      </c>
      <c r="D71" s="45">
        <v>0</v>
      </c>
      <c r="E71" s="26">
        <v>3060.26</v>
      </c>
      <c r="F71" s="46">
        <v>3060</v>
      </c>
      <c r="G71" s="47">
        <v>1000</v>
      </c>
      <c r="H71" s="29" t="s">
        <v>183</v>
      </c>
      <c r="I71" s="22" t="s">
        <v>184</v>
      </c>
      <c r="Q71" s="48"/>
      <c r="R71" s="48"/>
    </row>
    <row r="72" spans="1:18" x14ac:dyDescent="0.25">
      <c r="A72" s="23" t="s">
        <v>185</v>
      </c>
      <c r="B72" s="24" t="s">
        <v>186</v>
      </c>
      <c r="C72" s="45">
        <v>900</v>
      </c>
      <c r="D72" s="45">
        <v>0</v>
      </c>
      <c r="E72" s="26">
        <v>810</v>
      </c>
      <c r="F72" s="46">
        <v>810</v>
      </c>
      <c r="G72" s="47">
        <v>1000</v>
      </c>
      <c r="H72" s="16"/>
      <c r="I72" s="22"/>
      <c r="Q72" s="48"/>
      <c r="R72" s="48"/>
    </row>
    <row r="73" spans="1:18" x14ac:dyDescent="0.25">
      <c r="A73" s="23" t="s">
        <v>187</v>
      </c>
      <c r="B73" s="24" t="s">
        <v>188</v>
      </c>
      <c r="C73" s="45">
        <v>0</v>
      </c>
      <c r="D73" s="45">
        <v>0</v>
      </c>
      <c r="E73" s="26">
        <v>0</v>
      </c>
      <c r="F73" s="46"/>
      <c r="G73" s="50"/>
      <c r="H73" s="16"/>
      <c r="I73" s="22"/>
      <c r="Q73" s="48"/>
      <c r="R73" s="48"/>
    </row>
    <row r="74" spans="1:18" x14ac:dyDescent="0.25">
      <c r="A74" s="23" t="s">
        <v>189</v>
      </c>
      <c r="B74" s="24" t="s">
        <v>190</v>
      </c>
      <c r="C74" s="45">
        <v>3390.1</v>
      </c>
      <c r="D74" s="45">
        <v>930</v>
      </c>
      <c r="E74" s="26">
        <v>2095.8999999999996</v>
      </c>
      <c r="F74" s="46">
        <v>2096</v>
      </c>
      <c r="G74" s="47">
        <v>2500</v>
      </c>
      <c r="H74" s="16"/>
      <c r="I74" s="22" t="s">
        <v>191</v>
      </c>
      <c r="Q74" s="48"/>
      <c r="R74" s="48"/>
    </row>
    <row r="75" spans="1:18" ht="30" x14ac:dyDescent="0.25">
      <c r="A75" s="23" t="s">
        <v>192</v>
      </c>
      <c r="B75" s="24" t="s">
        <v>193</v>
      </c>
      <c r="C75" s="45">
        <v>714.88</v>
      </c>
      <c r="D75" s="45">
        <v>0</v>
      </c>
      <c r="E75" s="26">
        <v>803.04</v>
      </c>
      <c r="F75" s="52">
        <v>803</v>
      </c>
      <c r="G75" s="47">
        <v>850</v>
      </c>
      <c r="H75" s="16"/>
      <c r="I75" s="22" t="s">
        <v>194</v>
      </c>
      <c r="Q75" s="48"/>
      <c r="R75" s="48"/>
    </row>
    <row r="76" spans="1:18" x14ac:dyDescent="0.25">
      <c r="A76" s="18">
        <v>3007</v>
      </c>
      <c r="B76" s="19" t="s">
        <v>195</v>
      </c>
      <c r="C76" s="20">
        <v>28775</v>
      </c>
      <c r="D76" s="20">
        <v>14437.25</v>
      </c>
      <c r="E76" s="21">
        <v>33063</v>
      </c>
      <c r="F76" s="20">
        <v>33063</v>
      </c>
      <c r="G76" s="20">
        <f>+'Contractor Forecast'!D21</f>
        <v>34900</v>
      </c>
      <c r="H76" s="16" t="s">
        <v>196</v>
      </c>
      <c r="I76" s="22"/>
      <c r="Q76" s="48"/>
      <c r="R76" s="48"/>
    </row>
    <row r="77" spans="1:18" x14ac:dyDescent="0.25">
      <c r="A77" s="18">
        <v>3008</v>
      </c>
      <c r="B77" s="19" t="s">
        <v>197</v>
      </c>
      <c r="C77" s="20">
        <v>450</v>
      </c>
      <c r="D77" s="20">
        <v>0</v>
      </c>
      <c r="E77" s="21">
        <v>109.55</v>
      </c>
      <c r="F77" s="20">
        <v>110</v>
      </c>
      <c r="G77" s="55">
        <v>500</v>
      </c>
      <c r="H77" s="16"/>
      <c r="I77" s="22"/>
      <c r="Q77" s="48"/>
      <c r="R77" s="48"/>
    </row>
    <row r="78" spans="1:18" ht="30" x14ac:dyDescent="0.25">
      <c r="A78" s="18">
        <v>3009</v>
      </c>
      <c r="B78" s="19" t="s">
        <v>198</v>
      </c>
      <c r="C78" s="20">
        <v>645.99</v>
      </c>
      <c r="D78" s="20">
        <v>300</v>
      </c>
      <c r="E78" s="54">
        <v>1570</v>
      </c>
      <c r="F78" s="20">
        <f>1000+1000</f>
        <v>2000</v>
      </c>
      <c r="G78" s="55">
        <v>2000</v>
      </c>
      <c r="H78" s="16"/>
      <c r="I78" s="22" t="s">
        <v>199</v>
      </c>
      <c r="Q78" s="48"/>
      <c r="R78" s="48"/>
    </row>
    <row r="79" spans="1:18" x14ac:dyDescent="0.25">
      <c r="A79" s="18">
        <v>3010</v>
      </c>
      <c r="B79" s="19" t="s">
        <v>200</v>
      </c>
      <c r="C79" s="20">
        <f t="shared" ref="C79:G79" si="6">+C80+C81</f>
        <v>3076.6000000000004</v>
      </c>
      <c r="D79" s="20">
        <f t="shared" si="6"/>
        <v>1078.03</v>
      </c>
      <c r="E79" s="20">
        <f t="shared" si="6"/>
        <v>2891</v>
      </c>
      <c r="F79" s="20">
        <f t="shared" si="6"/>
        <v>3500</v>
      </c>
      <c r="G79" s="20">
        <f t="shared" si="6"/>
        <v>3000</v>
      </c>
      <c r="H79" s="16"/>
      <c r="I79" s="22"/>
      <c r="Q79" s="48"/>
      <c r="R79" s="48"/>
    </row>
    <row r="80" spans="1:18" ht="30" x14ac:dyDescent="0.25">
      <c r="A80" s="80" t="s">
        <v>201</v>
      </c>
      <c r="B80" s="81" t="s">
        <v>202</v>
      </c>
      <c r="C80" s="45">
        <v>3076.6000000000004</v>
      </c>
      <c r="D80" s="45">
        <v>1078.03</v>
      </c>
      <c r="E80" s="73">
        <v>2891</v>
      </c>
      <c r="F80" s="52">
        <v>3500</v>
      </c>
      <c r="G80" s="47">
        <v>3000</v>
      </c>
      <c r="H80" s="29" t="s">
        <v>203</v>
      </c>
      <c r="I80" s="22" t="s">
        <v>199</v>
      </c>
      <c r="Q80" s="48"/>
      <c r="R80" s="48"/>
    </row>
    <row r="81" spans="1:26" x14ac:dyDescent="0.25">
      <c r="A81" s="80" t="s">
        <v>204</v>
      </c>
      <c r="B81" s="81" t="s">
        <v>205</v>
      </c>
      <c r="C81" s="82">
        <v>0</v>
      </c>
      <c r="D81" s="82">
        <v>0</v>
      </c>
      <c r="E81" s="83">
        <v>0</v>
      </c>
      <c r="F81" s="84"/>
      <c r="G81" s="85"/>
      <c r="H81" s="29"/>
      <c r="I81" s="22"/>
      <c r="Q81" s="48"/>
      <c r="R81" s="48"/>
    </row>
    <row r="82" spans="1:26" ht="60" x14ac:dyDescent="0.25">
      <c r="A82" s="18">
        <v>4003</v>
      </c>
      <c r="B82" s="19" t="s">
        <v>206</v>
      </c>
      <c r="C82" s="20">
        <f t="shared" ref="C82:D82" si="7">+C83+C84</f>
        <v>7609</v>
      </c>
      <c r="D82" s="20">
        <f t="shared" si="7"/>
        <v>0</v>
      </c>
      <c r="E82" s="20">
        <f t="shared" ref="E82:G82" si="8">SUM(E83:E84)</f>
        <v>24608</v>
      </c>
      <c r="F82" s="20">
        <f t="shared" si="8"/>
        <v>25250</v>
      </c>
      <c r="G82" s="20">
        <f t="shared" si="8"/>
        <v>18000</v>
      </c>
      <c r="H82" s="29" t="s">
        <v>207</v>
      </c>
      <c r="I82" s="22" t="s">
        <v>208</v>
      </c>
      <c r="Q82" s="48"/>
      <c r="R82" s="48"/>
    </row>
    <row r="83" spans="1:26" ht="30" x14ac:dyDescent="0.25">
      <c r="A83" s="86" t="s">
        <v>209</v>
      </c>
      <c r="B83" s="87" t="s">
        <v>76</v>
      </c>
      <c r="C83" s="45">
        <v>7609</v>
      </c>
      <c r="D83" s="45">
        <v>0</v>
      </c>
      <c r="E83" s="73">
        <v>10069</v>
      </c>
      <c r="F83" s="52">
        <v>10100</v>
      </c>
      <c r="G83" s="50">
        <f>+'Contractor Forecast'!E21+'Winter Program Non Staff Exps'!B16</f>
        <v>7000</v>
      </c>
      <c r="H83" s="29" t="s">
        <v>210</v>
      </c>
      <c r="I83" s="22" t="s">
        <v>211</v>
      </c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</row>
    <row r="84" spans="1:26" ht="45" x14ac:dyDescent="0.25">
      <c r="A84" s="88" t="s">
        <v>212</v>
      </c>
      <c r="B84" s="89" t="s">
        <v>77</v>
      </c>
      <c r="C84" s="45">
        <v>0</v>
      </c>
      <c r="D84" s="45">
        <v>0</v>
      </c>
      <c r="E84" s="73">
        <v>14539</v>
      </c>
      <c r="F84" s="46">
        <v>15150</v>
      </c>
      <c r="G84" s="50">
        <f>+'Contractor Forecast'!F21+'Winter Program Non Staff Exps'!C16</f>
        <v>11000</v>
      </c>
      <c r="H84" s="29" t="s">
        <v>210</v>
      </c>
      <c r="I84" s="22" t="s">
        <v>213</v>
      </c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</row>
    <row r="85" spans="1:26" ht="60" x14ac:dyDescent="0.25">
      <c r="A85" s="18">
        <v>4004</v>
      </c>
      <c r="B85" s="19" t="s">
        <v>214</v>
      </c>
      <c r="C85" s="20">
        <v>167.05</v>
      </c>
      <c r="D85" s="20">
        <v>0</v>
      </c>
      <c r="E85" s="21">
        <v>-150</v>
      </c>
      <c r="F85" s="20">
        <v>150</v>
      </c>
      <c r="G85" s="55">
        <v>0</v>
      </c>
      <c r="H85" s="16"/>
      <c r="I85" s="33" t="s">
        <v>215</v>
      </c>
    </row>
    <row r="86" spans="1:26" x14ac:dyDescent="0.25">
      <c r="A86" s="18">
        <v>5002</v>
      </c>
      <c r="B86" s="19" t="s">
        <v>216</v>
      </c>
      <c r="C86" s="20">
        <v>6075</v>
      </c>
      <c r="D86" s="20">
        <v>7590</v>
      </c>
      <c r="E86" s="20">
        <f t="shared" ref="E86:G86" si="9">SUM(E87:E91)</f>
        <v>2650</v>
      </c>
      <c r="F86" s="20">
        <f t="shared" si="9"/>
        <v>3500</v>
      </c>
      <c r="G86" s="20">
        <f t="shared" si="9"/>
        <v>5500</v>
      </c>
      <c r="H86" s="16"/>
      <c r="I86" s="22"/>
    </row>
    <row r="87" spans="1:26" ht="30" x14ac:dyDescent="0.25">
      <c r="A87" s="23" t="s">
        <v>217</v>
      </c>
      <c r="B87" s="90" t="s">
        <v>218</v>
      </c>
      <c r="C87" s="45">
        <v>400</v>
      </c>
      <c r="D87" s="45">
        <v>930</v>
      </c>
      <c r="E87" s="26">
        <v>150</v>
      </c>
      <c r="F87" s="46">
        <v>1000</v>
      </c>
      <c r="G87" s="47">
        <v>500</v>
      </c>
      <c r="H87" s="16"/>
      <c r="I87" s="22" t="s">
        <v>219</v>
      </c>
    </row>
    <row r="88" spans="1:26" ht="60" x14ac:dyDescent="0.25">
      <c r="A88" s="23" t="s">
        <v>220</v>
      </c>
      <c r="B88" s="24" t="s">
        <v>221</v>
      </c>
      <c r="C88" s="45">
        <v>1375</v>
      </c>
      <c r="D88" s="45">
        <v>2040</v>
      </c>
      <c r="E88" s="26">
        <v>0</v>
      </c>
      <c r="F88" s="46">
        <v>0</v>
      </c>
      <c r="G88" s="47">
        <v>500</v>
      </c>
      <c r="H88" s="16"/>
      <c r="I88" s="22" t="s">
        <v>222</v>
      </c>
    </row>
    <row r="89" spans="1:26" ht="90" x14ac:dyDescent="0.25">
      <c r="A89" s="23" t="s">
        <v>223</v>
      </c>
      <c r="B89" s="24" t="s">
        <v>224</v>
      </c>
      <c r="C89" s="45">
        <v>4300</v>
      </c>
      <c r="D89" s="45">
        <v>4620</v>
      </c>
      <c r="E89" s="73">
        <v>2500</v>
      </c>
      <c r="F89" s="46">
        <v>2500</v>
      </c>
      <c r="G89" s="50">
        <f>+'Contractor Forecast'!G21</f>
        <v>4500</v>
      </c>
      <c r="H89" s="16" t="s">
        <v>196</v>
      </c>
      <c r="I89" s="22" t="s">
        <v>225</v>
      </c>
      <c r="M89" s="91"/>
    </row>
    <row r="90" spans="1:26" x14ac:dyDescent="0.25">
      <c r="A90" s="23" t="s">
        <v>226</v>
      </c>
      <c r="B90" s="24" t="s">
        <v>227</v>
      </c>
      <c r="C90" s="45">
        <v>0</v>
      </c>
      <c r="D90" s="45">
        <v>0</v>
      </c>
      <c r="E90" s="26">
        <v>0</v>
      </c>
      <c r="F90" s="46"/>
      <c r="G90" s="50"/>
      <c r="H90" s="16"/>
      <c r="I90" s="22"/>
    </row>
    <row r="91" spans="1:26" x14ac:dyDescent="0.25">
      <c r="A91" s="23" t="s">
        <v>228</v>
      </c>
      <c r="B91" s="76" t="s">
        <v>229</v>
      </c>
      <c r="C91" s="45">
        <v>0</v>
      </c>
      <c r="D91" s="45">
        <v>0</v>
      </c>
      <c r="E91" s="26">
        <v>0</v>
      </c>
      <c r="F91" s="46"/>
      <c r="G91" s="50"/>
      <c r="H91" s="16"/>
      <c r="I91" s="22"/>
    </row>
    <row r="92" spans="1:26" x14ac:dyDescent="0.25">
      <c r="A92" s="18">
        <v>5003</v>
      </c>
      <c r="B92" s="19" t="s">
        <v>230</v>
      </c>
      <c r="C92" s="20">
        <v>407.5</v>
      </c>
      <c r="D92" s="20">
        <v>423.05</v>
      </c>
      <c r="E92" s="20">
        <f t="shared" ref="E92:G92" si="10">SUM(E93:E100)</f>
        <v>893</v>
      </c>
      <c r="F92" s="20">
        <f t="shared" si="10"/>
        <v>987</v>
      </c>
      <c r="G92" s="20">
        <f t="shared" si="10"/>
        <v>2200</v>
      </c>
      <c r="H92" s="16"/>
      <c r="I92" s="22"/>
    </row>
    <row r="93" spans="1:26" x14ac:dyDescent="0.25">
      <c r="A93" s="23" t="s">
        <v>231</v>
      </c>
      <c r="B93" s="24" t="s">
        <v>232</v>
      </c>
      <c r="C93" s="45">
        <v>0</v>
      </c>
      <c r="D93" s="45">
        <v>0</v>
      </c>
      <c r="E93" s="26">
        <v>0</v>
      </c>
      <c r="F93" s="46"/>
      <c r="G93" s="50"/>
      <c r="H93" s="16"/>
      <c r="I93" s="22"/>
    </row>
    <row r="94" spans="1:26" x14ac:dyDescent="0.25">
      <c r="A94" s="23" t="s">
        <v>233</v>
      </c>
      <c r="B94" s="24" t="s">
        <v>234</v>
      </c>
      <c r="C94" s="45">
        <v>315.7</v>
      </c>
      <c r="D94" s="45">
        <v>0</v>
      </c>
      <c r="E94" s="26">
        <v>287</v>
      </c>
      <c r="F94" s="46">
        <v>287</v>
      </c>
      <c r="G94" s="47">
        <v>350</v>
      </c>
      <c r="H94" s="16"/>
      <c r="I94" s="22"/>
    </row>
    <row r="95" spans="1:26" ht="30" x14ac:dyDescent="0.25">
      <c r="A95" s="23" t="s">
        <v>235</v>
      </c>
      <c r="B95" s="24" t="s">
        <v>236</v>
      </c>
      <c r="C95" s="45">
        <v>0</v>
      </c>
      <c r="D95" s="45">
        <v>0</v>
      </c>
      <c r="E95" s="26">
        <v>0</v>
      </c>
      <c r="F95" s="52">
        <v>0</v>
      </c>
      <c r="G95" s="47">
        <v>100</v>
      </c>
      <c r="H95" s="29"/>
      <c r="I95" s="33" t="s">
        <v>237</v>
      </c>
    </row>
    <row r="96" spans="1:26" x14ac:dyDescent="0.25">
      <c r="A96" s="23" t="s">
        <v>238</v>
      </c>
      <c r="B96" s="24" t="s">
        <v>239</v>
      </c>
      <c r="C96" s="45">
        <v>0</v>
      </c>
      <c r="D96" s="45">
        <v>0</v>
      </c>
      <c r="E96" s="26">
        <v>0</v>
      </c>
      <c r="F96" s="46"/>
      <c r="G96" s="47">
        <v>300</v>
      </c>
      <c r="H96" s="16"/>
      <c r="I96" s="22"/>
    </row>
    <row r="97" spans="1:9" ht="60" x14ac:dyDescent="0.25">
      <c r="A97" s="23" t="s">
        <v>240</v>
      </c>
      <c r="B97" s="24" t="s">
        <v>241</v>
      </c>
      <c r="C97" s="45">
        <v>0</v>
      </c>
      <c r="D97" s="45">
        <v>0</v>
      </c>
      <c r="E97" s="26">
        <v>0</v>
      </c>
      <c r="F97" s="52">
        <v>0</v>
      </c>
      <c r="G97" s="47">
        <v>150</v>
      </c>
      <c r="H97" s="16"/>
      <c r="I97" s="33" t="s">
        <v>242</v>
      </c>
    </row>
    <row r="98" spans="1:9" x14ac:dyDescent="0.25">
      <c r="A98" s="23" t="s">
        <v>243</v>
      </c>
      <c r="B98" s="24" t="s">
        <v>244</v>
      </c>
      <c r="C98" s="45">
        <v>91.8</v>
      </c>
      <c r="D98" s="45">
        <v>0</v>
      </c>
      <c r="E98" s="73">
        <v>153</v>
      </c>
      <c r="F98" s="46">
        <v>200</v>
      </c>
      <c r="G98" s="47">
        <v>200</v>
      </c>
      <c r="H98" s="16"/>
      <c r="I98" s="22"/>
    </row>
    <row r="99" spans="1:9" ht="45" x14ac:dyDescent="0.25">
      <c r="A99" s="23" t="s">
        <v>245</v>
      </c>
      <c r="B99" s="24" t="s">
        <v>246</v>
      </c>
      <c r="C99" s="45">
        <v>0</v>
      </c>
      <c r="D99" s="45">
        <v>68.05</v>
      </c>
      <c r="E99" s="26">
        <v>0</v>
      </c>
      <c r="F99" s="46"/>
      <c r="G99" s="47">
        <v>600</v>
      </c>
      <c r="H99" s="29" t="s">
        <v>247</v>
      </c>
      <c r="I99" s="22" t="s">
        <v>248</v>
      </c>
    </row>
    <row r="100" spans="1:9" ht="30" x14ac:dyDescent="0.25">
      <c r="A100" s="23" t="s">
        <v>249</v>
      </c>
      <c r="B100" s="24" t="s">
        <v>250</v>
      </c>
      <c r="C100" s="45">
        <v>0</v>
      </c>
      <c r="D100" s="45">
        <v>355</v>
      </c>
      <c r="E100" s="73">
        <v>453</v>
      </c>
      <c r="F100" s="52">
        <v>500</v>
      </c>
      <c r="G100" s="47">
        <v>500</v>
      </c>
      <c r="H100" s="16"/>
      <c r="I100" s="22" t="s">
        <v>251</v>
      </c>
    </row>
    <row r="101" spans="1:9" x14ac:dyDescent="0.25">
      <c r="A101" s="18">
        <v>6000</v>
      </c>
      <c r="B101" s="19" t="s">
        <v>252</v>
      </c>
      <c r="C101" s="20">
        <v>1600</v>
      </c>
      <c r="D101" s="20">
        <v>-565</v>
      </c>
      <c r="E101" s="20">
        <f t="shared" ref="E101:G101" si="11">SUM(E102:E110)</f>
        <v>4076</v>
      </c>
      <c r="F101" s="20">
        <f t="shared" si="11"/>
        <v>4077</v>
      </c>
      <c r="G101" s="20">
        <f t="shared" si="11"/>
        <v>4575</v>
      </c>
      <c r="H101" s="16"/>
      <c r="I101" s="22"/>
    </row>
    <row r="102" spans="1:9" ht="90" x14ac:dyDescent="0.25">
      <c r="A102" s="23" t="s">
        <v>253</v>
      </c>
      <c r="B102" s="24" t="s">
        <v>254</v>
      </c>
      <c r="C102" s="45">
        <v>100</v>
      </c>
      <c r="D102" s="45">
        <v>275</v>
      </c>
      <c r="E102" s="26">
        <v>1875</v>
      </c>
      <c r="F102" s="46">
        <v>1875</v>
      </c>
      <c r="G102" s="50">
        <f>175+350+350+450+550</f>
        <v>1875</v>
      </c>
      <c r="H102" s="29" t="s">
        <v>255</v>
      </c>
      <c r="I102" s="22" t="s">
        <v>256</v>
      </c>
    </row>
    <row r="103" spans="1:9" ht="45" x14ac:dyDescent="0.25">
      <c r="A103" s="23" t="s">
        <v>257</v>
      </c>
      <c r="B103" s="31" t="s">
        <v>258</v>
      </c>
      <c r="C103" s="45">
        <v>840</v>
      </c>
      <c r="D103" s="45">
        <v>-840</v>
      </c>
      <c r="E103" s="26">
        <v>1100</v>
      </c>
      <c r="F103" s="46">
        <f>840+260</f>
        <v>1100</v>
      </c>
      <c r="G103" s="47">
        <v>1200</v>
      </c>
      <c r="H103" s="16"/>
      <c r="I103" s="22" t="s">
        <v>259</v>
      </c>
    </row>
    <row r="104" spans="1:9" x14ac:dyDescent="0.25">
      <c r="A104" s="23" t="s">
        <v>260</v>
      </c>
      <c r="B104" s="24" t="s">
        <v>261</v>
      </c>
      <c r="C104" s="45">
        <v>0</v>
      </c>
      <c r="D104" s="45">
        <v>0</v>
      </c>
      <c r="E104" s="26">
        <v>0</v>
      </c>
      <c r="F104" s="46"/>
      <c r="G104" s="50"/>
      <c r="H104" s="16"/>
      <c r="I104" s="22"/>
    </row>
    <row r="105" spans="1:9" x14ac:dyDescent="0.25">
      <c r="A105" s="23" t="s">
        <v>262</v>
      </c>
      <c r="B105" s="24" t="s">
        <v>263</v>
      </c>
      <c r="C105" s="45">
        <v>0</v>
      </c>
      <c r="D105" s="45">
        <v>0</v>
      </c>
      <c r="E105" s="26">
        <v>729.5</v>
      </c>
      <c r="F105" s="52">
        <v>730</v>
      </c>
      <c r="G105" s="47">
        <v>850</v>
      </c>
      <c r="H105" s="16"/>
      <c r="I105" s="22" t="s">
        <v>264</v>
      </c>
    </row>
    <row r="106" spans="1:9" x14ac:dyDescent="0.25">
      <c r="A106" s="23" t="s">
        <v>265</v>
      </c>
      <c r="B106" s="24" t="s">
        <v>266</v>
      </c>
      <c r="C106" s="45">
        <v>0</v>
      </c>
      <c r="D106" s="45">
        <v>0</v>
      </c>
      <c r="E106" s="26">
        <v>0</v>
      </c>
      <c r="F106" s="46"/>
      <c r="G106" s="50"/>
      <c r="H106" s="16"/>
      <c r="I106" s="22"/>
    </row>
    <row r="107" spans="1:9" ht="45" x14ac:dyDescent="0.25">
      <c r="A107" s="23" t="s">
        <v>267</v>
      </c>
      <c r="B107" s="31" t="s">
        <v>268</v>
      </c>
      <c r="C107" s="45">
        <v>0</v>
      </c>
      <c r="D107" s="45">
        <v>0</v>
      </c>
      <c r="E107" s="26">
        <v>0</v>
      </c>
      <c r="F107" s="52">
        <v>0</v>
      </c>
      <c r="G107" s="47">
        <v>100</v>
      </c>
      <c r="H107" s="16"/>
      <c r="I107" s="22" t="s">
        <v>269</v>
      </c>
    </row>
    <row r="108" spans="1:9" x14ac:dyDescent="0.25">
      <c r="A108" s="23" t="s">
        <v>270</v>
      </c>
      <c r="B108" s="24" t="s">
        <v>271</v>
      </c>
      <c r="C108" s="45">
        <v>660</v>
      </c>
      <c r="D108" s="45">
        <v>0</v>
      </c>
      <c r="E108" s="26">
        <v>371.5</v>
      </c>
      <c r="F108" s="52">
        <v>372</v>
      </c>
      <c r="G108" s="47">
        <v>550</v>
      </c>
      <c r="H108" s="16"/>
      <c r="I108" s="33" t="s">
        <v>272</v>
      </c>
    </row>
    <row r="109" spans="1:9" x14ac:dyDescent="0.25">
      <c r="A109" s="23" t="s">
        <v>273</v>
      </c>
      <c r="B109" s="24" t="s">
        <v>274</v>
      </c>
      <c r="C109" s="45">
        <v>0</v>
      </c>
      <c r="D109" s="45">
        <v>0</v>
      </c>
      <c r="E109" s="26">
        <v>0</v>
      </c>
      <c r="F109" s="46"/>
      <c r="G109" s="50"/>
      <c r="H109" s="16"/>
      <c r="I109" s="22"/>
    </row>
    <row r="110" spans="1:9" ht="120" x14ac:dyDescent="0.25">
      <c r="A110" s="23" t="s">
        <v>275</v>
      </c>
      <c r="B110" s="31" t="s">
        <v>276</v>
      </c>
      <c r="C110" s="45">
        <v>0</v>
      </c>
      <c r="D110" s="45">
        <v>0</v>
      </c>
      <c r="E110" s="26">
        <v>0</v>
      </c>
      <c r="F110" s="52">
        <v>0</v>
      </c>
      <c r="G110" s="47">
        <v>0</v>
      </c>
      <c r="H110" s="29" t="s">
        <v>277</v>
      </c>
      <c r="I110" s="33" t="s">
        <v>278</v>
      </c>
    </row>
    <row r="111" spans="1:9" x14ac:dyDescent="0.25">
      <c r="A111" s="18">
        <v>6002</v>
      </c>
      <c r="B111" s="19" t="s">
        <v>279</v>
      </c>
      <c r="C111" s="20">
        <v>13070</v>
      </c>
      <c r="D111" s="20">
        <v>2000</v>
      </c>
      <c r="E111" s="20">
        <f t="shared" ref="E111:G111" si="12">SUM(E112:E117)</f>
        <v>6000</v>
      </c>
      <c r="F111" s="20">
        <f t="shared" si="12"/>
        <v>6500</v>
      </c>
      <c r="G111" s="20">
        <f t="shared" si="12"/>
        <v>10100</v>
      </c>
      <c r="H111" s="16"/>
      <c r="I111" s="17"/>
    </row>
    <row r="112" spans="1:9" ht="45" x14ac:dyDescent="0.25">
      <c r="A112" s="23" t="s">
        <v>280</v>
      </c>
      <c r="B112" s="31" t="s">
        <v>281</v>
      </c>
      <c r="C112" s="45">
        <v>7800</v>
      </c>
      <c r="D112" s="45">
        <v>1500</v>
      </c>
      <c r="E112" s="26">
        <v>2000</v>
      </c>
      <c r="F112" s="46">
        <v>2000</v>
      </c>
      <c r="G112" s="47">
        <v>2000</v>
      </c>
      <c r="H112" s="16"/>
      <c r="I112" s="33" t="s">
        <v>282</v>
      </c>
    </row>
    <row r="113" spans="1:26" ht="45" x14ac:dyDescent="0.25">
      <c r="A113" s="23" t="s">
        <v>283</v>
      </c>
      <c r="B113" s="24" t="s">
        <v>284</v>
      </c>
      <c r="C113" s="45">
        <v>0</v>
      </c>
      <c r="D113" s="45">
        <v>0</v>
      </c>
      <c r="E113" s="26">
        <v>0</v>
      </c>
      <c r="F113" s="46">
        <v>0</v>
      </c>
      <c r="G113" s="47">
        <v>500</v>
      </c>
      <c r="H113" s="16"/>
      <c r="I113" s="22" t="s">
        <v>285</v>
      </c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</row>
    <row r="114" spans="1:26" ht="45" x14ac:dyDescent="0.25">
      <c r="A114" s="23" t="s">
        <v>286</v>
      </c>
      <c r="B114" s="31" t="s">
        <v>287</v>
      </c>
      <c r="C114" s="45">
        <v>0</v>
      </c>
      <c r="D114" s="45">
        <v>500</v>
      </c>
      <c r="E114" s="26">
        <v>0</v>
      </c>
      <c r="F114" s="46">
        <v>500</v>
      </c>
      <c r="G114" s="47">
        <v>2000</v>
      </c>
      <c r="H114" s="16"/>
      <c r="I114" s="33" t="s">
        <v>288</v>
      </c>
    </row>
    <row r="115" spans="1:26" x14ac:dyDescent="0.25">
      <c r="A115" s="23" t="s">
        <v>289</v>
      </c>
      <c r="B115" s="24" t="s">
        <v>290</v>
      </c>
      <c r="C115" s="45">
        <v>4000</v>
      </c>
      <c r="D115" s="45">
        <v>0</v>
      </c>
      <c r="E115" s="26">
        <v>4000</v>
      </c>
      <c r="F115" s="46">
        <v>4000</v>
      </c>
      <c r="G115" s="47">
        <v>4000</v>
      </c>
      <c r="H115" s="92"/>
      <c r="I115" s="22"/>
    </row>
    <row r="116" spans="1:26" x14ac:dyDescent="0.25">
      <c r="A116" s="23" t="s">
        <v>291</v>
      </c>
      <c r="B116" s="24" t="s">
        <v>292</v>
      </c>
      <c r="C116" s="45">
        <v>1270</v>
      </c>
      <c r="D116" s="93">
        <v>0</v>
      </c>
      <c r="E116" s="26">
        <v>0</v>
      </c>
      <c r="F116" s="46"/>
      <c r="G116" s="47">
        <v>1600</v>
      </c>
      <c r="H116" s="16"/>
      <c r="I116" s="22" t="s">
        <v>293</v>
      </c>
    </row>
    <row r="117" spans="1:26" ht="45" x14ac:dyDescent="0.25">
      <c r="A117" s="23" t="s">
        <v>294</v>
      </c>
      <c r="B117" s="24" t="s">
        <v>295</v>
      </c>
      <c r="C117" s="45">
        <v>0</v>
      </c>
      <c r="D117" s="45">
        <v>0</v>
      </c>
      <c r="E117" s="26">
        <v>0</v>
      </c>
      <c r="F117" s="46">
        <v>0</v>
      </c>
      <c r="G117" s="47">
        <v>0</v>
      </c>
      <c r="H117" s="29" t="s">
        <v>296</v>
      </c>
      <c r="I117" s="22" t="s">
        <v>297</v>
      </c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</row>
    <row r="118" spans="1:26" x14ac:dyDescent="0.25">
      <c r="A118" s="18">
        <v>6006</v>
      </c>
      <c r="B118" s="19" t="s">
        <v>298</v>
      </c>
      <c r="C118" s="20">
        <v>323.98</v>
      </c>
      <c r="D118" s="20">
        <v>0</v>
      </c>
      <c r="E118" s="20">
        <f t="shared" ref="E118:G118" si="13">SUM(E119:E125)</f>
        <v>376.71</v>
      </c>
      <c r="F118" s="20">
        <f t="shared" si="13"/>
        <v>377</v>
      </c>
      <c r="G118" s="20">
        <f t="shared" si="13"/>
        <v>250</v>
      </c>
      <c r="H118" s="16"/>
      <c r="I118" s="22"/>
    </row>
    <row r="119" spans="1:26" x14ac:dyDescent="0.25">
      <c r="A119" s="23" t="s">
        <v>299</v>
      </c>
      <c r="B119" s="24" t="s">
        <v>300</v>
      </c>
      <c r="C119" s="45">
        <v>118.09</v>
      </c>
      <c r="D119" s="45">
        <v>0</v>
      </c>
      <c r="E119" s="26">
        <v>0</v>
      </c>
      <c r="F119" s="46"/>
      <c r="G119" s="50"/>
      <c r="H119" s="16"/>
      <c r="I119" s="22"/>
    </row>
    <row r="120" spans="1:26" ht="45" x14ac:dyDescent="0.25">
      <c r="A120" s="23" t="s">
        <v>301</v>
      </c>
      <c r="B120" s="94" t="s">
        <v>302</v>
      </c>
      <c r="C120" s="45">
        <v>0</v>
      </c>
      <c r="D120" s="45">
        <v>0</v>
      </c>
      <c r="E120" s="26">
        <v>0</v>
      </c>
      <c r="F120" s="46">
        <v>0</v>
      </c>
      <c r="G120" s="50"/>
      <c r="H120" s="16"/>
      <c r="I120" s="22" t="s">
        <v>303</v>
      </c>
    </row>
    <row r="121" spans="1:26" x14ac:dyDescent="0.25">
      <c r="A121" s="23" t="s">
        <v>304</v>
      </c>
      <c r="B121" s="24" t="s">
        <v>305</v>
      </c>
      <c r="C121" s="45">
        <v>0</v>
      </c>
      <c r="D121" s="45">
        <v>0</v>
      </c>
      <c r="E121" s="26">
        <v>0</v>
      </c>
      <c r="F121" s="52">
        <v>0</v>
      </c>
      <c r="G121" s="50"/>
      <c r="H121" s="16"/>
      <c r="I121" s="22"/>
    </row>
    <row r="122" spans="1:26" ht="45" x14ac:dyDescent="0.25">
      <c r="A122" s="23" t="s">
        <v>306</v>
      </c>
      <c r="B122" s="24" t="s">
        <v>307</v>
      </c>
      <c r="C122" s="45">
        <v>175.92</v>
      </c>
      <c r="D122" s="45">
        <v>0</v>
      </c>
      <c r="E122" s="26">
        <v>0</v>
      </c>
      <c r="F122" s="46">
        <v>0</v>
      </c>
      <c r="G122" s="47">
        <v>250</v>
      </c>
      <c r="H122" s="29" t="s">
        <v>308</v>
      </c>
      <c r="I122" s="22" t="s">
        <v>309</v>
      </c>
    </row>
    <row r="123" spans="1:26" ht="45" x14ac:dyDescent="0.25">
      <c r="A123" s="23" t="s">
        <v>310</v>
      </c>
      <c r="B123" s="24" t="s">
        <v>311</v>
      </c>
      <c r="C123" s="45">
        <v>29.97</v>
      </c>
      <c r="D123" s="45">
        <v>0</v>
      </c>
      <c r="E123" s="26">
        <v>0</v>
      </c>
      <c r="F123" s="46">
        <v>0</v>
      </c>
      <c r="G123" s="47"/>
      <c r="H123" s="29" t="s">
        <v>312</v>
      </c>
      <c r="I123" s="22" t="s">
        <v>313</v>
      </c>
    </row>
    <row r="124" spans="1:26" ht="30" x14ac:dyDescent="0.25">
      <c r="A124" s="23" t="s">
        <v>314</v>
      </c>
      <c r="B124" s="24" t="s">
        <v>315</v>
      </c>
      <c r="C124" s="45">
        <v>0</v>
      </c>
      <c r="D124" s="45">
        <v>0</v>
      </c>
      <c r="E124" s="26">
        <v>0</v>
      </c>
      <c r="F124" s="46">
        <v>0</v>
      </c>
      <c r="G124" s="47"/>
      <c r="H124" s="16"/>
      <c r="I124" s="33" t="s">
        <v>316</v>
      </c>
    </row>
    <row r="125" spans="1:26" ht="30" x14ac:dyDescent="0.25">
      <c r="A125" s="23" t="s">
        <v>317</v>
      </c>
      <c r="B125" s="24" t="s">
        <v>318</v>
      </c>
      <c r="C125" s="45">
        <v>0</v>
      </c>
      <c r="D125" s="45">
        <v>0</v>
      </c>
      <c r="E125" s="26">
        <v>376.71</v>
      </c>
      <c r="F125" s="46">
        <v>377</v>
      </c>
      <c r="G125" s="50"/>
      <c r="H125" s="16"/>
      <c r="I125" s="22" t="s">
        <v>319</v>
      </c>
    </row>
    <row r="126" spans="1:26" x14ac:dyDescent="0.25">
      <c r="A126" s="18">
        <v>9001</v>
      </c>
      <c r="B126" s="19" t="s">
        <v>320</v>
      </c>
      <c r="C126" s="20">
        <v>980.86000000000013</v>
      </c>
      <c r="D126" s="20">
        <v>382.24</v>
      </c>
      <c r="E126" s="20">
        <f t="shared" ref="E126:G126" si="14">SUM(E127:E130)</f>
        <v>1078.8</v>
      </c>
      <c r="F126" s="20">
        <f t="shared" si="14"/>
        <v>1250</v>
      </c>
      <c r="G126" s="20">
        <f t="shared" si="14"/>
        <v>1250</v>
      </c>
      <c r="H126" s="16"/>
      <c r="I126" s="22"/>
    </row>
    <row r="127" spans="1:26" x14ac:dyDescent="0.25">
      <c r="A127" s="23" t="s">
        <v>321</v>
      </c>
      <c r="B127" s="90" t="s">
        <v>322</v>
      </c>
      <c r="C127" s="45">
        <v>208.66000000000003</v>
      </c>
      <c r="D127" s="45">
        <v>0</v>
      </c>
      <c r="E127" s="26">
        <v>0</v>
      </c>
      <c r="F127" s="46"/>
      <c r="G127" s="50"/>
      <c r="H127" s="16"/>
      <c r="I127" s="22"/>
    </row>
    <row r="128" spans="1:26" x14ac:dyDescent="0.25">
      <c r="A128" s="23" t="s">
        <v>323</v>
      </c>
      <c r="B128" s="90" t="s">
        <v>324</v>
      </c>
      <c r="C128" s="45">
        <v>772.2</v>
      </c>
      <c r="D128" s="45">
        <v>266.79999999999995</v>
      </c>
      <c r="E128" s="73">
        <v>1060</v>
      </c>
      <c r="F128" s="52">
        <v>1250</v>
      </c>
      <c r="G128" s="47">
        <v>1250</v>
      </c>
      <c r="H128" s="16"/>
      <c r="I128" s="22"/>
    </row>
    <row r="129" spans="1:9" x14ac:dyDescent="0.25">
      <c r="A129" s="23" t="s">
        <v>325</v>
      </c>
      <c r="B129" s="90" t="s">
        <v>326</v>
      </c>
      <c r="C129" s="45">
        <v>0</v>
      </c>
      <c r="D129" s="45">
        <v>0</v>
      </c>
      <c r="E129" s="26">
        <v>18.8</v>
      </c>
      <c r="F129" s="46"/>
      <c r="G129" s="50"/>
      <c r="H129" s="16"/>
      <c r="I129" s="22"/>
    </row>
    <row r="130" spans="1:9" x14ac:dyDescent="0.25">
      <c r="A130" s="23" t="s">
        <v>327</v>
      </c>
      <c r="B130" s="90" t="s">
        <v>328</v>
      </c>
      <c r="C130" s="45">
        <v>0</v>
      </c>
      <c r="D130" s="45">
        <v>115.44</v>
      </c>
      <c r="E130" s="26">
        <v>0</v>
      </c>
      <c r="F130" s="46"/>
      <c r="G130" s="50"/>
      <c r="H130" s="16"/>
      <c r="I130" s="22"/>
    </row>
    <row r="131" spans="1:9" ht="30" x14ac:dyDescent="0.25">
      <c r="A131" s="18">
        <v>9002</v>
      </c>
      <c r="B131" s="19" t="s">
        <v>329</v>
      </c>
      <c r="C131" s="20">
        <v>346</v>
      </c>
      <c r="D131" s="20">
        <v>313.18</v>
      </c>
      <c r="E131" s="21">
        <v>259.52999999999997</v>
      </c>
      <c r="F131" s="20">
        <v>500</v>
      </c>
      <c r="G131" s="55">
        <v>500</v>
      </c>
      <c r="H131" s="16"/>
      <c r="I131" s="22" t="s">
        <v>330</v>
      </c>
    </row>
    <row r="132" spans="1:9" x14ac:dyDescent="0.25">
      <c r="A132" s="18">
        <v>9009</v>
      </c>
      <c r="B132" s="19" t="s">
        <v>331</v>
      </c>
      <c r="C132" s="20">
        <v>395</v>
      </c>
      <c r="D132" s="20">
        <v>395</v>
      </c>
      <c r="E132" s="21">
        <v>395</v>
      </c>
      <c r="F132" s="20">
        <v>395</v>
      </c>
      <c r="G132" s="55">
        <v>400</v>
      </c>
      <c r="H132" s="16"/>
      <c r="I132" s="22"/>
    </row>
    <row r="133" spans="1:9" x14ac:dyDescent="0.25">
      <c r="A133" s="18">
        <v>9017</v>
      </c>
      <c r="B133" s="19" t="s">
        <v>332</v>
      </c>
      <c r="C133" s="20">
        <v>489.78999999999996</v>
      </c>
      <c r="D133" s="20">
        <v>256.3</v>
      </c>
      <c r="E133" s="20">
        <f t="shared" ref="E133:G133" si="15">SUM(E134:E136)</f>
        <v>661.59</v>
      </c>
      <c r="F133" s="20">
        <f t="shared" si="15"/>
        <v>950</v>
      </c>
      <c r="G133" s="20">
        <f t="shared" si="15"/>
        <v>950</v>
      </c>
      <c r="H133" s="16"/>
      <c r="I133" s="22"/>
    </row>
    <row r="134" spans="1:9" x14ac:dyDescent="0.25">
      <c r="A134" s="23" t="s">
        <v>333</v>
      </c>
      <c r="B134" s="24" t="s">
        <v>334</v>
      </c>
      <c r="C134" s="45">
        <v>454.46</v>
      </c>
      <c r="D134" s="45">
        <v>235.55</v>
      </c>
      <c r="E134" s="73">
        <v>491</v>
      </c>
      <c r="F134" s="52">
        <v>750</v>
      </c>
      <c r="G134" s="47">
        <v>500</v>
      </c>
      <c r="H134" s="16"/>
      <c r="I134" s="22"/>
    </row>
    <row r="135" spans="1:9" x14ac:dyDescent="0.25">
      <c r="A135" s="23" t="s">
        <v>335</v>
      </c>
      <c r="B135" s="24" t="s">
        <v>336</v>
      </c>
      <c r="C135" s="45">
        <v>35.33</v>
      </c>
      <c r="D135" s="45">
        <v>20.75</v>
      </c>
      <c r="E135" s="26">
        <v>170.59</v>
      </c>
      <c r="F135" s="46">
        <v>200</v>
      </c>
      <c r="G135" s="47">
        <v>250</v>
      </c>
      <c r="H135" s="16"/>
      <c r="I135" s="22"/>
    </row>
    <row r="136" spans="1:9" x14ac:dyDescent="0.25">
      <c r="A136" s="23" t="s">
        <v>337</v>
      </c>
      <c r="B136" s="24" t="s">
        <v>338</v>
      </c>
      <c r="C136" s="45">
        <v>0</v>
      </c>
      <c r="D136" s="45">
        <v>0</v>
      </c>
      <c r="E136" s="26">
        <v>0</v>
      </c>
      <c r="F136" s="46"/>
      <c r="G136" s="47">
        <v>200</v>
      </c>
      <c r="H136" s="16"/>
      <c r="I136" s="22"/>
    </row>
    <row r="137" spans="1:9" x14ac:dyDescent="0.25">
      <c r="A137" s="18">
        <v>9023</v>
      </c>
      <c r="B137" s="19" t="s">
        <v>339</v>
      </c>
      <c r="C137" s="20">
        <v>2576.13</v>
      </c>
      <c r="D137" s="20">
        <v>3701</v>
      </c>
      <c r="E137" s="20">
        <f t="shared" ref="E137:G137" si="16">SUM(E138:E145)</f>
        <v>1697</v>
      </c>
      <c r="F137" s="20">
        <f t="shared" si="16"/>
        <v>2422</v>
      </c>
      <c r="G137" s="20">
        <f t="shared" si="16"/>
        <v>2600</v>
      </c>
      <c r="H137" s="16"/>
      <c r="I137" s="22"/>
    </row>
    <row r="138" spans="1:9" x14ac:dyDescent="0.25">
      <c r="A138" s="23" t="s">
        <v>340</v>
      </c>
      <c r="B138" s="76" t="s">
        <v>341</v>
      </c>
      <c r="C138" s="45">
        <v>239.28</v>
      </c>
      <c r="D138" s="45">
        <v>0</v>
      </c>
      <c r="E138" s="26">
        <v>0</v>
      </c>
      <c r="F138" s="46">
        <v>0</v>
      </c>
      <c r="G138" s="50">
        <v>25</v>
      </c>
      <c r="H138" s="16" t="s">
        <v>342</v>
      </c>
      <c r="I138" s="22"/>
    </row>
    <row r="139" spans="1:9" x14ac:dyDescent="0.25">
      <c r="A139" s="23" t="s">
        <v>343</v>
      </c>
      <c r="B139" s="24" t="s">
        <v>344</v>
      </c>
      <c r="C139" s="45">
        <v>698</v>
      </c>
      <c r="D139" s="45">
        <v>349</v>
      </c>
      <c r="E139" s="26">
        <v>0</v>
      </c>
      <c r="F139" s="46">
        <v>700</v>
      </c>
      <c r="G139" s="47">
        <v>750</v>
      </c>
      <c r="H139" s="16"/>
      <c r="I139" s="22"/>
    </row>
    <row r="140" spans="1:9" x14ac:dyDescent="0.25">
      <c r="A140" s="23" t="s">
        <v>345</v>
      </c>
      <c r="B140" s="24" t="s">
        <v>346</v>
      </c>
      <c r="C140" s="45">
        <v>79</v>
      </c>
      <c r="D140" s="45">
        <v>79</v>
      </c>
      <c r="E140" s="26">
        <v>79</v>
      </c>
      <c r="F140" s="46">
        <v>79</v>
      </c>
      <c r="G140" s="47">
        <v>100</v>
      </c>
      <c r="H140" s="16"/>
      <c r="I140" s="22"/>
    </row>
    <row r="141" spans="1:9" x14ac:dyDescent="0.25">
      <c r="A141" s="23" t="s">
        <v>347</v>
      </c>
      <c r="B141" s="24" t="s">
        <v>348</v>
      </c>
      <c r="C141" s="45">
        <v>92</v>
      </c>
      <c r="D141" s="45">
        <v>106</v>
      </c>
      <c r="E141" s="26">
        <v>134</v>
      </c>
      <c r="F141" s="46">
        <v>134</v>
      </c>
      <c r="G141" s="47">
        <v>150</v>
      </c>
      <c r="H141" s="16"/>
      <c r="I141" s="22"/>
    </row>
    <row r="142" spans="1:9" x14ac:dyDescent="0.25">
      <c r="A142" s="23" t="s">
        <v>349</v>
      </c>
      <c r="B142" s="24" t="s">
        <v>350</v>
      </c>
      <c r="C142" s="45">
        <v>1397.85</v>
      </c>
      <c r="D142" s="45">
        <v>1353</v>
      </c>
      <c r="E142" s="26">
        <v>1434</v>
      </c>
      <c r="F142" s="46">
        <v>1434</v>
      </c>
      <c r="G142" s="47">
        <v>1500</v>
      </c>
      <c r="H142" s="16"/>
      <c r="I142" s="22"/>
    </row>
    <row r="143" spans="1:9" x14ac:dyDescent="0.25">
      <c r="A143" s="23" t="s">
        <v>351</v>
      </c>
      <c r="B143" s="24" t="s">
        <v>352</v>
      </c>
      <c r="C143" s="45">
        <v>0</v>
      </c>
      <c r="D143" s="45">
        <v>1759</v>
      </c>
      <c r="E143" s="26">
        <v>0</v>
      </c>
      <c r="F143" s="46">
        <v>0</v>
      </c>
      <c r="G143" s="50"/>
      <c r="H143" s="16"/>
      <c r="I143" s="22"/>
    </row>
    <row r="144" spans="1:9" x14ac:dyDescent="0.25">
      <c r="A144" s="23" t="s">
        <v>353</v>
      </c>
      <c r="B144" s="24" t="s">
        <v>354</v>
      </c>
      <c r="C144" s="45">
        <v>50</v>
      </c>
      <c r="D144" s="45">
        <v>50</v>
      </c>
      <c r="E144" s="26">
        <v>25</v>
      </c>
      <c r="F144" s="46">
        <v>50</v>
      </c>
      <c r="G144" s="47">
        <v>50</v>
      </c>
      <c r="H144" s="16"/>
      <c r="I144" s="22"/>
    </row>
    <row r="145" spans="1:26" ht="45" x14ac:dyDescent="0.25">
      <c r="A145" s="23" t="s">
        <v>355</v>
      </c>
      <c r="B145" s="24" t="s">
        <v>356</v>
      </c>
      <c r="C145" s="45">
        <v>20</v>
      </c>
      <c r="D145" s="45">
        <v>5</v>
      </c>
      <c r="E145" s="26">
        <v>25</v>
      </c>
      <c r="F145" s="46">
        <v>25</v>
      </c>
      <c r="G145" s="47">
        <v>25</v>
      </c>
      <c r="H145" s="16"/>
      <c r="I145" s="22" t="s">
        <v>357</v>
      </c>
    </row>
    <row r="146" spans="1:26" x14ac:dyDescent="0.25">
      <c r="A146" s="95"/>
      <c r="B146" s="96" t="s">
        <v>358</v>
      </c>
      <c r="C146" s="96">
        <f t="shared" ref="C146:G146" si="17">C38+C39+C55+C56+C57+C69+C76+C77+C78+C79+C82+C85+C86+C92+C101+C111+C118+C126+C131+C132+C133+C137</f>
        <v>128743.70000000001</v>
      </c>
      <c r="D146" s="96">
        <f t="shared" si="17"/>
        <v>33278.36</v>
      </c>
      <c r="E146" s="96">
        <f t="shared" si="17"/>
        <v>113078.73000000001</v>
      </c>
      <c r="F146" s="96">
        <f t="shared" si="17"/>
        <v>121372.28</v>
      </c>
      <c r="G146" s="96">
        <f t="shared" si="17"/>
        <v>130150</v>
      </c>
      <c r="H146" s="62"/>
      <c r="I146" s="63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 spans="1:26" x14ac:dyDescent="0.25">
      <c r="A147" s="97"/>
      <c r="B147" s="76"/>
      <c r="C147" s="76"/>
      <c r="D147" s="76"/>
      <c r="E147" s="76"/>
      <c r="F147" s="76"/>
      <c r="G147" s="98"/>
      <c r="H147" s="16"/>
      <c r="I147" s="22"/>
    </row>
    <row r="148" spans="1:26" x14ac:dyDescent="0.25">
      <c r="A148" s="99"/>
      <c r="B148" s="99" t="s">
        <v>359</v>
      </c>
      <c r="C148" s="99">
        <f t="shared" ref="C148:G148" si="18">C35-C146</f>
        <v>-608.36000000001513</v>
      </c>
      <c r="D148" s="99">
        <f t="shared" si="18"/>
        <v>-1005.9600000000028</v>
      </c>
      <c r="E148" s="99">
        <f t="shared" si="18"/>
        <v>-6619.0800000000163</v>
      </c>
      <c r="F148" s="99">
        <f t="shared" si="18"/>
        <v>-9701.0299999999988</v>
      </c>
      <c r="G148" s="99">
        <f t="shared" si="18"/>
        <v>0.27000000000407454</v>
      </c>
      <c r="H148" s="100"/>
      <c r="I148" s="101"/>
      <c r="J148" s="102"/>
      <c r="K148" s="102"/>
      <c r="L148" s="102"/>
      <c r="M148" s="102"/>
      <c r="N148" s="102"/>
      <c r="O148" s="102"/>
      <c r="P148" s="102"/>
      <c r="Q148" s="102"/>
      <c r="R148" s="102"/>
      <c r="S148" s="102"/>
      <c r="T148" s="102"/>
      <c r="U148" s="102"/>
      <c r="V148" s="102"/>
      <c r="W148" s="102"/>
      <c r="X148" s="102"/>
      <c r="Y148" s="102"/>
      <c r="Z148" s="102"/>
    </row>
    <row r="149" spans="1:26" x14ac:dyDescent="0.25">
      <c r="A149" s="103"/>
      <c r="B149" s="104"/>
      <c r="C149" s="66"/>
      <c r="D149" s="66"/>
      <c r="E149" s="105"/>
      <c r="F149" s="66"/>
      <c r="G149" s="66"/>
      <c r="H149" s="106"/>
      <c r="I149" s="107"/>
      <c r="J149" s="65"/>
      <c r="K149" s="65"/>
      <c r="L149" s="65"/>
      <c r="M149" s="65"/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5"/>
      <c r="Y149" s="65"/>
      <c r="Z149" s="65"/>
    </row>
    <row r="150" spans="1:26" x14ac:dyDescent="0.25">
      <c r="A150" s="103"/>
      <c r="B150" s="104"/>
      <c r="C150" s="66"/>
      <c r="D150" s="66"/>
      <c r="E150" s="105"/>
      <c r="F150" s="66"/>
      <c r="G150" s="66"/>
      <c r="H150" s="106"/>
      <c r="I150" s="107"/>
      <c r="J150" s="65"/>
      <c r="K150" s="65"/>
      <c r="L150" s="65"/>
      <c r="M150" s="65"/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5"/>
      <c r="Y150" s="65"/>
      <c r="Z150" s="65"/>
    </row>
    <row r="151" spans="1:26" x14ac:dyDescent="0.25">
      <c r="A151" s="103"/>
      <c r="B151" s="104"/>
      <c r="C151" s="66"/>
      <c r="D151" s="66"/>
      <c r="E151" s="105"/>
      <c r="F151" s="66"/>
      <c r="G151" s="66"/>
      <c r="H151" s="106"/>
      <c r="I151" s="107"/>
      <c r="J151" s="65"/>
      <c r="K151" s="65"/>
      <c r="L151" s="65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5"/>
      <c r="Y151" s="65"/>
      <c r="Z151" s="65"/>
    </row>
    <row r="152" spans="1:26" x14ac:dyDescent="0.25">
      <c r="A152" s="103"/>
      <c r="B152" s="104"/>
      <c r="C152" s="66"/>
      <c r="D152" s="66"/>
      <c r="E152" s="105"/>
      <c r="F152" s="66"/>
      <c r="G152" s="66"/>
      <c r="H152" s="106"/>
      <c r="I152" s="107"/>
      <c r="J152" s="65"/>
      <c r="K152" s="65"/>
      <c r="L152" s="65"/>
      <c r="M152" s="65"/>
      <c r="N152" s="65"/>
      <c r="O152" s="65"/>
      <c r="P152" s="65"/>
      <c r="Q152" s="65"/>
      <c r="R152" s="65"/>
      <c r="S152" s="65"/>
      <c r="T152" s="65"/>
      <c r="U152" s="65"/>
      <c r="V152" s="65"/>
      <c r="W152" s="65"/>
      <c r="X152" s="65"/>
      <c r="Y152" s="65"/>
      <c r="Z152" s="65"/>
    </row>
    <row r="153" spans="1:26" x14ac:dyDescent="0.25">
      <c r="A153" s="103"/>
      <c r="B153" s="104"/>
      <c r="C153" s="66"/>
      <c r="D153" s="66"/>
      <c r="E153" s="105"/>
      <c r="F153" s="66"/>
      <c r="G153" s="66"/>
      <c r="H153" s="106"/>
      <c r="I153" s="107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65"/>
    </row>
    <row r="154" spans="1:26" x14ac:dyDescent="0.25">
      <c r="A154" s="103"/>
      <c r="B154" s="104"/>
      <c r="C154" s="66"/>
      <c r="D154" s="66"/>
      <c r="E154" s="105"/>
      <c r="F154" s="66"/>
      <c r="G154" s="66"/>
      <c r="H154" s="106"/>
      <c r="I154" s="107"/>
      <c r="J154" s="65"/>
      <c r="K154" s="65"/>
      <c r="L154" s="65"/>
      <c r="M154" s="65"/>
      <c r="N154" s="65"/>
      <c r="O154" s="65"/>
      <c r="P154" s="65"/>
      <c r="Q154" s="65"/>
      <c r="R154" s="65"/>
      <c r="S154" s="65"/>
      <c r="T154" s="65"/>
      <c r="U154" s="65"/>
      <c r="V154" s="65"/>
      <c r="W154" s="65"/>
      <c r="X154" s="65"/>
      <c r="Y154" s="65"/>
      <c r="Z154" s="65"/>
    </row>
    <row r="155" spans="1:26" x14ac:dyDescent="0.25">
      <c r="A155" s="103"/>
      <c r="B155" s="104"/>
      <c r="C155" s="66"/>
      <c r="D155" s="66"/>
      <c r="E155" s="105"/>
      <c r="F155" s="66"/>
      <c r="G155" s="66"/>
      <c r="H155" s="106"/>
      <c r="I155" s="107"/>
      <c r="J155" s="65"/>
      <c r="K155" s="65"/>
      <c r="L155" s="65"/>
      <c r="M155" s="65"/>
      <c r="N155" s="6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5"/>
    </row>
    <row r="156" spans="1:26" x14ac:dyDescent="0.25">
      <c r="A156" s="103"/>
      <c r="B156" s="104"/>
      <c r="C156" s="66"/>
      <c r="D156" s="66"/>
      <c r="E156" s="105"/>
      <c r="F156" s="66"/>
      <c r="G156" s="66"/>
      <c r="H156" s="106"/>
      <c r="I156" s="107"/>
      <c r="J156" s="65"/>
      <c r="K156" s="65"/>
      <c r="L156" s="65"/>
      <c r="M156" s="65"/>
      <c r="N156" s="65"/>
      <c r="O156" s="65"/>
      <c r="P156" s="65"/>
      <c r="Q156" s="65"/>
      <c r="R156" s="65"/>
      <c r="S156" s="65"/>
      <c r="T156" s="65"/>
      <c r="U156" s="65"/>
      <c r="V156" s="65"/>
      <c r="W156" s="65"/>
      <c r="X156" s="65"/>
      <c r="Y156" s="65"/>
      <c r="Z156" s="65"/>
    </row>
    <row r="157" spans="1:26" x14ac:dyDescent="0.25">
      <c r="A157" s="103"/>
      <c r="B157" s="104"/>
      <c r="C157" s="66"/>
      <c r="D157" s="66"/>
      <c r="E157" s="105"/>
      <c r="F157" s="66"/>
      <c r="G157" s="66"/>
      <c r="H157" s="106"/>
      <c r="I157" s="107"/>
      <c r="J157" s="65"/>
      <c r="K157" s="65"/>
      <c r="L157" s="65"/>
      <c r="M157" s="65"/>
      <c r="N157" s="65"/>
      <c r="O157" s="65"/>
      <c r="P157" s="65"/>
      <c r="Q157" s="65"/>
      <c r="R157" s="65"/>
      <c r="S157" s="65"/>
      <c r="T157" s="65"/>
      <c r="U157" s="65"/>
      <c r="V157" s="65"/>
      <c r="W157" s="65"/>
      <c r="X157" s="65"/>
      <c r="Y157" s="65"/>
      <c r="Z157" s="65"/>
    </row>
    <row r="158" spans="1:26" x14ac:dyDescent="0.25">
      <c r="A158" s="103"/>
      <c r="B158" s="104"/>
      <c r="C158" s="66"/>
      <c r="D158" s="66"/>
      <c r="E158" s="105"/>
      <c r="F158" s="66"/>
      <c r="G158" s="66"/>
      <c r="H158" s="106"/>
      <c r="I158" s="107"/>
      <c r="J158" s="65"/>
      <c r="K158" s="65"/>
      <c r="L158" s="65"/>
      <c r="M158" s="65"/>
      <c r="N158" s="65"/>
      <c r="O158" s="65"/>
      <c r="P158" s="65"/>
      <c r="Q158" s="65"/>
      <c r="R158" s="65"/>
      <c r="S158" s="65"/>
      <c r="T158" s="65"/>
      <c r="U158" s="65"/>
      <c r="V158" s="65"/>
      <c r="W158" s="65"/>
      <c r="X158" s="65"/>
      <c r="Y158" s="65"/>
      <c r="Z158" s="65"/>
    </row>
    <row r="159" spans="1:26" x14ac:dyDescent="0.25">
      <c r="A159" s="103"/>
      <c r="B159" s="104"/>
      <c r="C159" s="66"/>
      <c r="D159" s="66"/>
      <c r="E159" s="105"/>
      <c r="F159" s="66"/>
      <c r="G159" s="66"/>
      <c r="H159" s="106"/>
      <c r="I159" s="107"/>
      <c r="J159" s="65"/>
      <c r="K159" s="65"/>
      <c r="L159" s="65"/>
      <c r="M159" s="65"/>
      <c r="N159" s="65"/>
      <c r="O159" s="65"/>
      <c r="P159" s="65"/>
      <c r="Q159" s="65"/>
      <c r="R159" s="65"/>
      <c r="S159" s="65"/>
      <c r="T159" s="65"/>
      <c r="U159" s="65"/>
      <c r="V159" s="65"/>
      <c r="W159" s="65"/>
      <c r="X159" s="65"/>
      <c r="Y159" s="65"/>
      <c r="Z159" s="65"/>
    </row>
    <row r="160" spans="1:26" x14ac:dyDescent="0.25">
      <c r="A160" s="103"/>
      <c r="B160" s="104"/>
      <c r="C160" s="66"/>
      <c r="D160" s="66"/>
      <c r="E160" s="105"/>
      <c r="F160" s="66"/>
      <c r="G160" s="66"/>
      <c r="H160" s="106"/>
      <c r="I160" s="107"/>
      <c r="J160" s="65"/>
      <c r="K160" s="65"/>
      <c r="L160" s="65"/>
      <c r="M160" s="65"/>
      <c r="N160" s="65"/>
      <c r="O160" s="65"/>
      <c r="P160" s="65"/>
      <c r="Q160" s="65"/>
      <c r="R160" s="65"/>
      <c r="S160" s="65"/>
      <c r="T160" s="65"/>
      <c r="U160" s="65"/>
      <c r="V160" s="65"/>
      <c r="W160" s="65"/>
      <c r="X160" s="65"/>
      <c r="Y160" s="65"/>
      <c r="Z160" s="65"/>
    </row>
    <row r="161" spans="1:26" x14ac:dyDescent="0.25">
      <c r="A161" s="103"/>
      <c r="B161" s="104"/>
      <c r="C161" s="66"/>
      <c r="D161" s="66"/>
      <c r="E161" s="105"/>
      <c r="F161" s="66"/>
      <c r="G161" s="66"/>
      <c r="H161" s="106"/>
      <c r="I161" s="107"/>
      <c r="J161" s="65"/>
      <c r="K161" s="65"/>
      <c r="L161" s="65"/>
      <c r="M161" s="65"/>
      <c r="N161" s="65"/>
      <c r="O161" s="65"/>
      <c r="P161" s="65"/>
      <c r="Q161" s="65"/>
      <c r="R161" s="65"/>
      <c r="S161" s="65"/>
      <c r="T161" s="65"/>
      <c r="U161" s="65"/>
      <c r="V161" s="65"/>
      <c r="W161" s="65"/>
      <c r="X161" s="65"/>
      <c r="Y161" s="65"/>
      <c r="Z161" s="65"/>
    </row>
    <row r="162" spans="1:26" x14ac:dyDescent="0.25">
      <c r="A162" s="103"/>
      <c r="B162" s="104"/>
      <c r="C162" s="66"/>
      <c r="D162" s="66"/>
      <c r="E162" s="105"/>
      <c r="F162" s="66"/>
      <c r="G162" s="66"/>
      <c r="H162" s="106"/>
      <c r="I162" s="107"/>
      <c r="J162" s="65"/>
      <c r="K162" s="65"/>
      <c r="L162" s="65"/>
      <c r="M162" s="65"/>
      <c r="N162" s="65"/>
      <c r="O162" s="65"/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</row>
    <row r="163" spans="1:26" x14ac:dyDescent="0.25">
      <c r="A163" s="103"/>
      <c r="B163" s="104"/>
      <c r="C163" s="66"/>
      <c r="D163" s="66"/>
      <c r="E163" s="105"/>
      <c r="F163" s="66"/>
      <c r="G163" s="66"/>
      <c r="H163" s="106"/>
      <c r="I163" s="107"/>
      <c r="J163" s="65"/>
      <c r="K163" s="65"/>
      <c r="L163" s="65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</row>
    <row r="164" spans="1:26" x14ac:dyDescent="0.25">
      <c r="A164" s="103"/>
      <c r="B164" s="104"/>
      <c r="C164" s="66"/>
      <c r="D164" s="66"/>
      <c r="E164" s="105"/>
      <c r="F164" s="66"/>
      <c r="G164" s="66"/>
      <c r="H164" s="106"/>
      <c r="I164" s="107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  <c r="V164" s="65"/>
      <c r="W164" s="65"/>
      <c r="X164" s="65"/>
      <c r="Y164" s="65"/>
      <c r="Z164" s="65"/>
    </row>
    <row r="165" spans="1:26" x14ac:dyDescent="0.25">
      <c r="A165" s="103"/>
      <c r="B165" s="104"/>
      <c r="C165" s="66"/>
      <c r="D165" s="66"/>
      <c r="E165" s="105"/>
      <c r="F165" s="66"/>
      <c r="G165" s="66"/>
      <c r="H165" s="106"/>
      <c r="I165" s="107"/>
      <c r="J165" s="65"/>
      <c r="K165" s="65"/>
      <c r="L165" s="65"/>
      <c r="M165" s="65"/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65"/>
      <c r="Z165" s="65"/>
    </row>
    <row r="166" spans="1:26" x14ac:dyDescent="0.25">
      <c r="A166" s="103"/>
      <c r="B166" s="104"/>
      <c r="C166" s="66"/>
      <c r="D166" s="66"/>
      <c r="E166" s="105"/>
      <c r="F166" s="66"/>
      <c r="G166" s="66"/>
      <c r="H166" s="106"/>
      <c r="I166" s="107"/>
      <c r="J166" s="65"/>
      <c r="K166" s="65"/>
      <c r="L166" s="65"/>
      <c r="M166" s="65"/>
      <c r="N166" s="65"/>
      <c r="O166" s="65"/>
      <c r="P166" s="65"/>
      <c r="Q166" s="65"/>
      <c r="R166" s="65"/>
      <c r="S166" s="65"/>
      <c r="T166" s="65"/>
      <c r="U166" s="65"/>
      <c r="V166" s="65"/>
      <c r="W166" s="65"/>
      <c r="X166" s="65"/>
      <c r="Y166" s="65"/>
      <c r="Z166" s="65"/>
    </row>
    <row r="167" spans="1:26" x14ac:dyDescent="0.25">
      <c r="A167" s="103"/>
      <c r="B167" s="104"/>
      <c r="C167" s="66"/>
      <c r="D167" s="66"/>
      <c r="E167" s="105"/>
      <c r="F167" s="66"/>
      <c r="G167" s="66"/>
      <c r="H167" s="106"/>
      <c r="I167" s="107"/>
      <c r="J167" s="65"/>
      <c r="K167" s="65"/>
      <c r="L167" s="65"/>
      <c r="M167" s="65"/>
      <c r="N167" s="65"/>
      <c r="O167" s="65"/>
      <c r="P167" s="65"/>
      <c r="Q167" s="65"/>
      <c r="R167" s="65"/>
      <c r="S167" s="65"/>
      <c r="T167" s="65"/>
      <c r="U167" s="65"/>
      <c r="V167" s="65"/>
      <c r="W167" s="65"/>
      <c r="X167" s="65"/>
      <c r="Y167" s="65"/>
      <c r="Z167" s="65"/>
    </row>
    <row r="168" spans="1:26" x14ac:dyDescent="0.25">
      <c r="A168" s="103"/>
      <c r="B168" s="104"/>
      <c r="C168" s="66"/>
      <c r="D168" s="66"/>
      <c r="E168" s="105"/>
      <c r="F168" s="66"/>
      <c r="G168" s="66"/>
      <c r="H168" s="106"/>
      <c r="I168" s="107"/>
      <c r="J168" s="65"/>
      <c r="K168" s="65"/>
      <c r="L168" s="65"/>
      <c r="M168" s="65"/>
      <c r="N168" s="65"/>
      <c r="O168" s="65"/>
      <c r="P168" s="65"/>
      <c r="Q168" s="65"/>
      <c r="R168" s="65"/>
      <c r="S168" s="65"/>
      <c r="T168" s="65"/>
      <c r="U168" s="65"/>
      <c r="V168" s="65"/>
      <c r="W168" s="65"/>
      <c r="X168" s="65"/>
      <c r="Y168" s="65"/>
      <c r="Z168" s="65"/>
    </row>
    <row r="169" spans="1:26" x14ac:dyDescent="0.25">
      <c r="A169" s="103"/>
      <c r="B169" s="104"/>
      <c r="C169" s="66"/>
      <c r="D169" s="66"/>
      <c r="E169" s="105"/>
      <c r="F169" s="66"/>
      <c r="G169" s="66"/>
      <c r="H169" s="106"/>
      <c r="I169" s="107"/>
      <c r="J169" s="65"/>
      <c r="K169" s="65"/>
      <c r="L169" s="65"/>
      <c r="M169" s="65"/>
      <c r="N169" s="65"/>
      <c r="O169" s="65"/>
      <c r="P169" s="65"/>
      <c r="Q169" s="65"/>
      <c r="R169" s="65"/>
      <c r="S169" s="65"/>
      <c r="T169" s="65"/>
      <c r="U169" s="65"/>
      <c r="V169" s="65"/>
      <c r="W169" s="65"/>
      <c r="X169" s="65"/>
      <c r="Y169" s="65"/>
      <c r="Z169" s="65"/>
    </row>
    <row r="170" spans="1:26" x14ac:dyDescent="0.25">
      <c r="A170" s="103"/>
      <c r="B170" s="104"/>
      <c r="C170" s="66"/>
      <c r="D170" s="66"/>
      <c r="E170" s="105"/>
      <c r="F170" s="66"/>
      <c r="G170" s="66"/>
      <c r="H170" s="106"/>
      <c r="I170" s="107"/>
      <c r="J170" s="65"/>
      <c r="K170" s="65"/>
      <c r="L170" s="65"/>
      <c r="M170" s="65"/>
      <c r="N170" s="65"/>
      <c r="O170" s="65"/>
      <c r="P170" s="65"/>
      <c r="Q170" s="65"/>
      <c r="R170" s="65"/>
      <c r="S170" s="65"/>
      <c r="T170" s="65"/>
      <c r="U170" s="65"/>
      <c r="V170" s="65"/>
      <c r="W170" s="65"/>
      <c r="X170" s="65"/>
      <c r="Y170" s="65"/>
      <c r="Z170" s="65"/>
    </row>
    <row r="171" spans="1:26" x14ac:dyDescent="0.25">
      <c r="A171" s="103"/>
      <c r="B171" s="104"/>
      <c r="C171" s="66"/>
      <c r="D171" s="66"/>
      <c r="E171" s="105"/>
      <c r="F171" s="66"/>
      <c r="G171" s="66"/>
      <c r="H171" s="106"/>
      <c r="I171" s="107"/>
      <c r="J171" s="65"/>
      <c r="K171" s="65"/>
      <c r="L171" s="65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</row>
    <row r="172" spans="1:26" x14ac:dyDescent="0.25">
      <c r="A172" s="103"/>
      <c r="B172" s="104"/>
      <c r="C172" s="66"/>
      <c r="D172" s="66"/>
      <c r="E172" s="105"/>
      <c r="F172" s="66"/>
      <c r="G172" s="66"/>
      <c r="H172" s="106"/>
      <c r="I172" s="107"/>
      <c r="J172" s="65"/>
      <c r="K172" s="65"/>
      <c r="L172" s="65"/>
      <c r="M172" s="65"/>
      <c r="N172" s="65"/>
      <c r="O172" s="65"/>
      <c r="P172" s="65"/>
      <c r="Q172" s="65"/>
      <c r="R172" s="65"/>
      <c r="S172" s="65"/>
      <c r="T172" s="65"/>
      <c r="U172" s="65"/>
      <c r="V172" s="65"/>
      <c r="W172" s="65"/>
      <c r="X172" s="65"/>
      <c r="Y172" s="65"/>
      <c r="Z172" s="65"/>
    </row>
    <row r="173" spans="1:26" x14ac:dyDescent="0.25">
      <c r="A173" s="103"/>
      <c r="B173" s="104"/>
      <c r="C173" s="66"/>
      <c r="D173" s="66"/>
      <c r="E173" s="105"/>
      <c r="F173" s="66"/>
      <c r="G173" s="66"/>
      <c r="H173" s="106"/>
      <c r="I173" s="107"/>
      <c r="J173" s="65"/>
      <c r="K173" s="65"/>
      <c r="L173" s="65"/>
      <c r="M173" s="65"/>
      <c r="N173" s="65"/>
      <c r="O173" s="65"/>
      <c r="P173" s="65"/>
      <c r="Q173" s="65"/>
      <c r="R173" s="65"/>
      <c r="S173" s="65"/>
      <c r="T173" s="65"/>
      <c r="U173" s="65"/>
      <c r="V173" s="65"/>
      <c r="W173" s="65"/>
      <c r="X173" s="65"/>
      <c r="Y173" s="65"/>
      <c r="Z173" s="65"/>
    </row>
    <row r="174" spans="1:26" x14ac:dyDescent="0.25">
      <c r="A174" s="103"/>
      <c r="B174" s="104"/>
      <c r="C174" s="66"/>
      <c r="D174" s="66"/>
      <c r="E174" s="105"/>
      <c r="F174" s="66"/>
      <c r="G174" s="66"/>
      <c r="H174" s="106"/>
      <c r="I174" s="107"/>
      <c r="J174" s="65"/>
      <c r="K174" s="65"/>
      <c r="L174" s="65"/>
      <c r="M174" s="65"/>
      <c r="N174" s="65"/>
      <c r="O174" s="65"/>
      <c r="P174" s="65"/>
      <c r="Q174" s="65"/>
      <c r="R174" s="65"/>
      <c r="S174" s="65"/>
      <c r="T174" s="65"/>
      <c r="U174" s="65"/>
      <c r="V174" s="65"/>
      <c r="W174" s="65"/>
      <c r="X174" s="65"/>
      <c r="Y174" s="65"/>
      <c r="Z174" s="65"/>
    </row>
    <row r="175" spans="1:26" x14ac:dyDescent="0.25">
      <c r="A175" s="103"/>
      <c r="B175" s="104"/>
      <c r="C175" s="66"/>
      <c r="D175" s="66"/>
      <c r="E175" s="105"/>
      <c r="F175" s="66"/>
      <c r="G175" s="66"/>
      <c r="H175" s="106"/>
      <c r="I175" s="107"/>
      <c r="J175" s="65"/>
      <c r="K175" s="65"/>
      <c r="L175" s="65"/>
      <c r="M175" s="65"/>
      <c r="N175" s="65"/>
      <c r="O175" s="65"/>
      <c r="P175" s="65"/>
      <c r="Q175" s="65"/>
      <c r="R175" s="65"/>
      <c r="S175" s="65"/>
      <c r="T175" s="65"/>
      <c r="U175" s="65"/>
      <c r="V175" s="65"/>
      <c r="W175" s="65"/>
      <c r="X175" s="65"/>
      <c r="Y175" s="65"/>
      <c r="Z175" s="65"/>
    </row>
    <row r="176" spans="1:26" x14ac:dyDescent="0.25">
      <c r="A176" s="103"/>
      <c r="B176" s="104"/>
      <c r="C176" s="66"/>
      <c r="D176" s="66"/>
      <c r="E176" s="105"/>
      <c r="F176" s="66"/>
      <c r="G176" s="66"/>
      <c r="H176" s="106"/>
      <c r="I176" s="107"/>
      <c r="J176" s="65"/>
      <c r="K176" s="65"/>
      <c r="L176" s="65"/>
      <c r="M176" s="65"/>
      <c r="N176" s="65"/>
      <c r="O176" s="65"/>
      <c r="P176" s="65"/>
      <c r="Q176" s="65"/>
      <c r="R176" s="65"/>
      <c r="S176" s="65"/>
      <c r="T176" s="65"/>
      <c r="U176" s="65"/>
      <c r="V176" s="65"/>
      <c r="W176" s="65"/>
      <c r="X176" s="65"/>
      <c r="Y176" s="65"/>
      <c r="Z176" s="65"/>
    </row>
    <row r="177" spans="1:26" x14ac:dyDescent="0.25">
      <c r="A177" s="103"/>
      <c r="B177" s="104"/>
      <c r="C177" s="66"/>
      <c r="D177" s="66"/>
      <c r="E177" s="105"/>
      <c r="F177" s="66"/>
      <c r="G177" s="66"/>
      <c r="H177" s="106"/>
      <c r="I177" s="107"/>
      <c r="J177" s="65"/>
      <c r="K177" s="65"/>
      <c r="L177" s="65"/>
      <c r="M177" s="65"/>
      <c r="N177" s="65"/>
      <c r="O177" s="65"/>
      <c r="P177" s="65"/>
      <c r="Q177" s="65"/>
      <c r="R177" s="65"/>
      <c r="S177" s="65"/>
      <c r="T177" s="65"/>
      <c r="U177" s="65"/>
      <c r="V177" s="65"/>
      <c r="W177" s="65"/>
      <c r="X177" s="65"/>
      <c r="Y177" s="65"/>
      <c r="Z177" s="65"/>
    </row>
    <row r="178" spans="1:26" x14ac:dyDescent="0.25">
      <c r="A178" s="103"/>
      <c r="B178" s="104"/>
      <c r="C178" s="66"/>
      <c r="D178" s="66"/>
      <c r="E178" s="105"/>
      <c r="F178" s="66"/>
      <c r="G178" s="66"/>
      <c r="H178" s="106"/>
      <c r="I178" s="107"/>
      <c r="J178" s="65"/>
      <c r="K178" s="65"/>
      <c r="L178" s="65"/>
      <c r="M178" s="65"/>
      <c r="N178" s="65"/>
      <c r="O178" s="65"/>
      <c r="P178" s="65"/>
      <c r="Q178" s="65"/>
      <c r="R178" s="65"/>
      <c r="S178" s="65"/>
      <c r="T178" s="65"/>
      <c r="U178" s="65"/>
      <c r="V178" s="65"/>
      <c r="W178" s="65"/>
      <c r="X178" s="65"/>
      <c r="Y178" s="65"/>
      <c r="Z178" s="65"/>
    </row>
    <row r="179" spans="1:26" x14ac:dyDescent="0.25">
      <c r="A179" s="103"/>
      <c r="B179" s="104"/>
      <c r="C179" s="66"/>
      <c r="D179" s="66"/>
      <c r="E179" s="105"/>
      <c r="F179" s="66"/>
      <c r="G179" s="66"/>
      <c r="H179" s="106"/>
      <c r="I179" s="107"/>
      <c r="J179" s="65"/>
      <c r="K179" s="65"/>
      <c r="L179" s="65"/>
      <c r="M179" s="65"/>
      <c r="N179" s="65"/>
      <c r="O179" s="65"/>
      <c r="P179" s="65"/>
      <c r="Q179" s="65"/>
      <c r="R179" s="65"/>
      <c r="S179" s="65"/>
      <c r="T179" s="65"/>
      <c r="U179" s="65"/>
      <c r="V179" s="65"/>
      <c r="W179" s="65"/>
      <c r="X179" s="65"/>
      <c r="Y179" s="65"/>
      <c r="Z179" s="65"/>
    </row>
    <row r="180" spans="1:26" x14ac:dyDescent="0.25">
      <c r="A180" s="103"/>
      <c r="B180" s="104"/>
      <c r="C180" s="66"/>
      <c r="D180" s="66"/>
      <c r="E180" s="105"/>
      <c r="F180" s="66"/>
      <c r="G180" s="66"/>
      <c r="H180" s="106"/>
      <c r="I180" s="107"/>
      <c r="J180" s="65"/>
      <c r="K180" s="65"/>
      <c r="L180" s="65"/>
      <c r="M180" s="65"/>
      <c r="N180" s="65"/>
      <c r="O180" s="65"/>
      <c r="P180" s="65"/>
      <c r="Q180" s="65"/>
      <c r="R180" s="65"/>
      <c r="S180" s="65"/>
      <c r="T180" s="65"/>
      <c r="U180" s="65"/>
      <c r="V180" s="65"/>
      <c r="W180" s="65"/>
      <c r="X180" s="65"/>
      <c r="Y180" s="65"/>
      <c r="Z180" s="65"/>
    </row>
    <row r="181" spans="1:26" x14ac:dyDescent="0.25">
      <c r="A181" s="103"/>
      <c r="B181" s="104"/>
      <c r="C181" s="66"/>
      <c r="D181" s="66"/>
      <c r="E181" s="105"/>
      <c r="F181" s="66"/>
      <c r="G181" s="66"/>
      <c r="H181" s="106"/>
      <c r="I181" s="107"/>
      <c r="J181" s="65"/>
      <c r="K181" s="65"/>
      <c r="L181" s="65"/>
      <c r="M181" s="65"/>
      <c r="N181" s="65"/>
      <c r="O181" s="65"/>
      <c r="P181" s="65"/>
      <c r="Q181" s="65"/>
      <c r="R181" s="65"/>
      <c r="S181" s="65"/>
      <c r="T181" s="65"/>
      <c r="U181" s="65"/>
      <c r="V181" s="65"/>
      <c r="W181" s="65"/>
      <c r="X181" s="65"/>
      <c r="Y181" s="65"/>
      <c r="Z181" s="65"/>
    </row>
    <row r="182" spans="1:26" x14ac:dyDescent="0.25">
      <c r="A182" s="103"/>
      <c r="B182" s="104"/>
      <c r="C182" s="66"/>
      <c r="D182" s="66"/>
      <c r="E182" s="105"/>
      <c r="F182" s="66"/>
      <c r="G182" s="66"/>
      <c r="H182" s="106"/>
      <c r="I182" s="107"/>
      <c r="J182" s="65"/>
      <c r="K182" s="65"/>
      <c r="L182" s="65"/>
      <c r="M182" s="65"/>
      <c r="N182" s="65"/>
      <c r="O182" s="65"/>
      <c r="P182" s="65"/>
      <c r="Q182" s="65"/>
      <c r="R182" s="65"/>
      <c r="S182" s="65"/>
      <c r="T182" s="65"/>
      <c r="U182" s="65"/>
      <c r="V182" s="65"/>
      <c r="W182" s="65"/>
      <c r="X182" s="65"/>
      <c r="Y182" s="65"/>
      <c r="Z182" s="65"/>
    </row>
    <row r="183" spans="1:26" x14ac:dyDescent="0.25">
      <c r="A183" s="103"/>
      <c r="B183" s="104"/>
      <c r="C183" s="66"/>
      <c r="D183" s="66"/>
      <c r="E183" s="105"/>
      <c r="F183" s="66"/>
      <c r="G183" s="66"/>
      <c r="H183" s="106"/>
      <c r="I183" s="107"/>
      <c r="J183" s="65"/>
      <c r="K183" s="65"/>
      <c r="L183" s="65"/>
      <c r="M183" s="65"/>
      <c r="N183" s="65"/>
      <c r="O183" s="65"/>
      <c r="P183" s="65"/>
      <c r="Q183" s="65"/>
      <c r="R183" s="65"/>
      <c r="S183" s="65"/>
      <c r="T183" s="65"/>
      <c r="U183" s="65"/>
      <c r="V183" s="65"/>
      <c r="W183" s="65"/>
      <c r="X183" s="65"/>
      <c r="Y183" s="65"/>
      <c r="Z183" s="65"/>
    </row>
    <row r="184" spans="1:26" x14ac:dyDescent="0.25">
      <c r="A184" s="103"/>
      <c r="B184" s="104"/>
      <c r="C184" s="66"/>
      <c r="D184" s="66"/>
      <c r="E184" s="105"/>
      <c r="F184" s="66"/>
      <c r="G184" s="66"/>
      <c r="H184" s="106"/>
      <c r="I184" s="107"/>
      <c r="J184" s="65"/>
      <c r="K184" s="65"/>
      <c r="L184" s="65"/>
      <c r="M184" s="65"/>
      <c r="N184" s="65"/>
      <c r="O184" s="65"/>
      <c r="P184" s="65"/>
      <c r="Q184" s="65"/>
      <c r="R184" s="65"/>
      <c r="S184" s="65"/>
      <c r="T184" s="65"/>
      <c r="U184" s="65"/>
      <c r="V184" s="65"/>
      <c r="W184" s="65"/>
      <c r="X184" s="65"/>
      <c r="Y184" s="65"/>
      <c r="Z184" s="65"/>
    </row>
    <row r="185" spans="1:26" x14ac:dyDescent="0.25">
      <c r="A185" s="103"/>
      <c r="B185" s="104"/>
      <c r="C185" s="66"/>
      <c r="D185" s="66"/>
      <c r="E185" s="105"/>
      <c r="F185" s="66"/>
      <c r="G185" s="66"/>
      <c r="H185" s="106"/>
      <c r="I185" s="107"/>
      <c r="J185" s="65"/>
      <c r="K185" s="65"/>
      <c r="L185" s="65"/>
      <c r="M185" s="65"/>
      <c r="N185" s="65"/>
      <c r="O185" s="65"/>
      <c r="P185" s="65"/>
      <c r="Q185" s="65"/>
      <c r="R185" s="65"/>
      <c r="S185" s="65"/>
      <c r="T185" s="65"/>
      <c r="U185" s="65"/>
      <c r="V185" s="65"/>
      <c r="W185" s="65"/>
      <c r="X185" s="65"/>
      <c r="Y185" s="65"/>
      <c r="Z185" s="65"/>
    </row>
    <row r="186" spans="1:26" x14ac:dyDescent="0.25">
      <c r="A186" s="103"/>
      <c r="B186" s="104"/>
      <c r="C186" s="66"/>
      <c r="D186" s="66"/>
      <c r="E186" s="105"/>
      <c r="F186" s="66"/>
      <c r="G186" s="66"/>
      <c r="H186" s="106"/>
      <c r="I186" s="107"/>
      <c r="J186" s="65"/>
      <c r="K186" s="65"/>
      <c r="L186" s="65"/>
      <c r="M186" s="65"/>
      <c r="N186" s="65"/>
      <c r="O186" s="65"/>
      <c r="P186" s="65"/>
      <c r="Q186" s="65"/>
      <c r="R186" s="65"/>
      <c r="S186" s="65"/>
      <c r="T186" s="65"/>
      <c r="U186" s="65"/>
      <c r="V186" s="65"/>
      <c r="W186" s="65"/>
      <c r="X186" s="65"/>
      <c r="Y186" s="65"/>
      <c r="Z186" s="65"/>
    </row>
    <row r="187" spans="1:26" x14ac:dyDescent="0.25">
      <c r="A187" s="103"/>
      <c r="B187" s="104"/>
      <c r="C187" s="66"/>
      <c r="D187" s="66"/>
      <c r="E187" s="105"/>
      <c r="F187" s="66"/>
      <c r="G187" s="66"/>
      <c r="H187" s="106"/>
      <c r="I187" s="107"/>
      <c r="J187" s="65"/>
      <c r="K187" s="65"/>
      <c r="L187" s="65"/>
      <c r="M187" s="65"/>
      <c r="N187" s="65"/>
      <c r="O187" s="65"/>
      <c r="P187" s="65"/>
      <c r="Q187" s="65"/>
      <c r="R187" s="65"/>
      <c r="S187" s="65"/>
      <c r="T187" s="65"/>
      <c r="U187" s="65"/>
      <c r="V187" s="65"/>
      <c r="W187" s="65"/>
      <c r="X187" s="65"/>
      <c r="Y187" s="65"/>
      <c r="Z187" s="65"/>
    </row>
    <row r="188" spans="1:26" x14ac:dyDescent="0.25">
      <c r="A188" s="103"/>
      <c r="B188" s="104"/>
      <c r="C188" s="66"/>
      <c r="D188" s="66"/>
      <c r="E188" s="105"/>
      <c r="F188" s="66"/>
      <c r="G188" s="66"/>
      <c r="H188" s="106"/>
      <c r="I188" s="107"/>
      <c r="J188" s="65"/>
      <c r="K188" s="65"/>
      <c r="L188" s="65"/>
      <c r="M188" s="65"/>
      <c r="N188" s="65"/>
      <c r="O188" s="65"/>
      <c r="P188" s="65"/>
      <c r="Q188" s="65"/>
      <c r="R188" s="65"/>
      <c r="S188" s="65"/>
      <c r="T188" s="65"/>
      <c r="U188" s="65"/>
      <c r="V188" s="65"/>
      <c r="W188" s="65"/>
      <c r="X188" s="65"/>
      <c r="Y188" s="65"/>
      <c r="Z188" s="65"/>
    </row>
    <row r="189" spans="1:26" x14ac:dyDescent="0.25">
      <c r="A189" s="103"/>
      <c r="B189" s="104"/>
      <c r="C189" s="66"/>
      <c r="D189" s="66"/>
      <c r="E189" s="105"/>
      <c r="F189" s="66"/>
      <c r="G189" s="66"/>
      <c r="H189" s="106"/>
      <c r="I189" s="107"/>
      <c r="J189" s="65"/>
      <c r="K189" s="65"/>
      <c r="L189" s="65"/>
      <c r="M189" s="65"/>
      <c r="N189" s="65"/>
      <c r="O189" s="65"/>
      <c r="P189" s="65"/>
      <c r="Q189" s="65"/>
      <c r="R189" s="65"/>
      <c r="S189" s="65"/>
      <c r="T189" s="65"/>
      <c r="U189" s="65"/>
      <c r="V189" s="65"/>
      <c r="W189" s="65"/>
      <c r="X189" s="65"/>
      <c r="Y189" s="65"/>
      <c r="Z189" s="65"/>
    </row>
    <row r="190" spans="1:26" x14ac:dyDescent="0.25">
      <c r="A190" s="103"/>
      <c r="B190" s="104"/>
      <c r="C190" s="66"/>
      <c r="D190" s="66"/>
      <c r="E190" s="105"/>
      <c r="F190" s="66"/>
      <c r="G190" s="66"/>
      <c r="H190" s="106"/>
      <c r="I190" s="107"/>
      <c r="J190" s="65"/>
      <c r="K190" s="65"/>
      <c r="L190" s="65"/>
      <c r="M190" s="65"/>
      <c r="N190" s="65"/>
      <c r="O190" s="65"/>
      <c r="P190" s="65"/>
      <c r="Q190" s="65"/>
      <c r="R190" s="65"/>
      <c r="S190" s="65"/>
      <c r="T190" s="65"/>
      <c r="U190" s="65"/>
      <c r="V190" s="65"/>
      <c r="W190" s="65"/>
      <c r="X190" s="65"/>
      <c r="Y190" s="65"/>
      <c r="Z190" s="65"/>
    </row>
    <row r="191" spans="1:26" x14ac:dyDescent="0.25">
      <c r="A191" s="103"/>
      <c r="B191" s="104"/>
      <c r="C191" s="66"/>
      <c r="D191" s="66"/>
      <c r="E191" s="105"/>
      <c r="F191" s="66"/>
      <c r="G191" s="66"/>
      <c r="H191" s="106"/>
      <c r="I191" s="107"/>
      <c r="J191" s="65"/>
      <c r="K191" s="65"/>
      <c r="L191" s="65"/>
      <c r="M191" s="65"/>
      <c r="N191" s="65"/>
      <c r="O191" s="65"/>
      <c r="P191" s="65"/>
      <c r="Q191" s="65"/>
      <c r="R191" s="65"/>
      <c r="S191" s="65"/>
      <c r="T191" s="65"/>
      <c r="U191" s="65"/>
      <c r="V191" s="65"/>
      <c r="W191" s="65"/>
      <c r="X191" s="65"/>
      <c r="Y191" s="65"/>
      <c r="Z191" s="65"/>
    </row>
    <row r="192" spans="1:26" x14ac:dyDescent="0.25">
      <c r="A192" s="103"/>
      <c r="B192" s="104"/>
      <c r="C192" s="66"/>
      <c r="D192" s="66"/>
      <c r="E192" s="105"/>
      <c r="F192" s="66"/>
      <c r="G192" s="66"/>
      <c r="H192" s="106"/>
      <c r="I192" s="107"/>
      <c r="J192" s="65"/>
      <c r="K192" s="65"/>
      <c r="L192" s="65"/>
      <c r="M192" s="65"/>
      <c r="N192" s="65"/>
      <c r="O192" s="65"/>
      <c r="P192" s="65"/>
      <c r="Q192" s="65"/>
      <c r="R192" s="65"/>
      <c r="S192" s="65"/>
      <c r="T192" s="65"/>
      <c r="U192" s="65"/>
      <c r="V192" s="65"/>
      <c r="W192" s="65"/>
      <c r="X192" s="65"/>
      <c r="Y192" s="65"/>
      <c r="Z192" s="65"/>
    </row>
    <row r="193" spans="1:26" x14ac:dyDescent="0.25">
      <c r="A193" s="103"/>
      <c r="B193" s="104"/>
      <c r="C193" s="66"/>
      <c r="D193" s="66"/>
      <c r="E193" s="105"/>
      <c r="F193" s="66"/>
      <c r="G193" s="66"/>
      <c r="H193" s="106"/>
      <c r="I193" s="107"/>
      <c r="J193" s="65"/>
      <c r="K193" s="65"/>
      <c r="L193" s="65"/>
      <c r="M193" s="65"/>
      <c r="N193" s="65"/>
      <c r="O193" s="65"/>
      <c r="P193" s="65"/>
      <c r="Q193" s="65"/>
      <c r="R193" s="65"/>
      <c r="S193" s="65"/>
      <c r="T193" s="65"/>
      <c r="U193" s="65"/>
      <c r="V193" s="65"/>
      <c r="W193" s="65"/>
      <c r="X193" s="65"/>
      <c r="Y193" s="65"/>
      <c r="Z193" s="65"/>
    </row>
    <row r="194" spans="1:26" x14ac:dyDescent="0.25">
      <c r="A194" s="103"/>
      <c r="B194" s="104"/>
      <c r="C194" s="66"/>
      <c r="D194" s="66"/>
      <c r="E194" s="105"/>
      <c r="F194" s="66"/>
      <c r="G194" s="66"/>
      <c r="H194" s="106"/>
      <c r="I194" s="107"/>
      <c r="J194" s="65"/>
      <c r="K194" s="65"/>
      <c r="L194" s="65"/>
      <c r="M194" s="65"/>
      <c r="N194" s="65"/>
      <c r="O194" s="65"/>
      <c r="P194" s="65"/>
      <c r="Q194" s="65"/>
      <c r="R194" s="65"/>
      <c r="S194" s="65"/>
      <c r="T194" s="65"/>
      <c r="U194" s="65"/>
      <c r="V194" s="65"/>
      <c r="W194" s="65"/>
      <c r="X194" s="65"/>
      <c r="Y194" s="65"/>
      <c r="Z194" s="65"/>
    </row>
    <row r="195" spans="1:26" x14ac:dyDescent="0.25">
      <c r="A195" s="103"/>
      <c r="B195" s="104"/>
      <c r="C195" s="66"/>
      <c r="D195" s="66"/>
      <c r="E195" s="105"/>
      <c r="F195" s="66"/>
      <c r="G195" s="66"/>
      <c r="H195" s="106"/>
      <c r="I195" s="107"/>
      <c r="J195" s="65"/>
      <c r="K195" s="65"/>
      <c r="L195" s="65"/>
      <c r="M195" s="65"/>
      <c r="N195" s="65"/>
      <c r="O195" s="65"/>
      <c r="P195" s="65"/>
      <c r="Q195" s="65"/>
      <c r="R195" s="65"/>
      <c r="S195" s="65"/>
      <c r="T195" s="65"/>
      <c r="U195" s="65"/>
      <c r="V195" s="65"/>
      <c r="W195" s="65"/>
      <c r="X195" s="65"/>
      <c r="Y195" s="65"/>
      <c r="Z195" s="65"/>
    </row>
    <row r="196" spans="1:26" x14ac:dyDescent="0.25">
      <c r="A196" s="103"/>
      <c r="B196" s="104"/>
      <c r="C196" s="66"/>
      <c r="D196" s="66"/>
      <c r="E196" s="105"/>
      <c r="F196" s="66"/>
      <c r="G196" s="66"/>
      <c r="H196" s="106"/>
      <c r="I196" s="107"/>
      <c r="J196" s="65"/>
      <c r="K196" s="65"/>
      <c r="L196" s="65"/>
      <c r="M196" s="65"/>
      <c r="N196" s="65"/>
      <c r="O196" s="65"/>
      <c r="P196" s="65"/>
      <c r="Q196" s="65"/>
      <c r="R196" s="65"/>
      <c r="S196" s="65"/>
      <c r="T196" s="65"/>
      <c r="U196" s="65"/>
      <c r="V196" s="65"/>
      <c r="W196" s="65"/>
      <c r="X196" s="65"/>
      <c r="Y196" s="65"/>
      <c r="Z196" s="65"/>
    </row>
    <row r="197" spans="1:26" x14ac:dyDescent="0.25">
      <c r="A197" s="103"/>
      <c r="B197" s="104"/>
      <c r="C197" s="66"/>
      <c r="D197" s="66"/>
      <c r="E197" s="105"/>
      <c r="F197" s="66"/>
      <c r="G197" s="66"/>
      <c r="H197" s="106"/>
      <c r="I197" s="107"/>
      <c r="J197" s="65"/>
      <c r="K197" s="65"/>
      <c r="L197" s="65"/>
      <c r="M197" s="65"/>
      <c r="N197" s="65"/>
      <c r="O197" s="65"/>
      <c r="P197" s="65"/>
      <c r="Q197" s="65"/>
      <c r="R197" s="65"/>
      <c r="S197" s="65"/>
      <c r="T197" s="65"/>
      <c r="U197" s="65"/>
      <c r="V197" s="65"/>
      <c r="W197" s="65"/>
      <c r="X197" s="65"/>
      <c r="Y197" s="65"/>
      <c r="Z197" s="65"/>
    </row>
    <row r="198" spans="1:26" x14ac:dyDescent="0.25">
      <c r="A198" s="103"/>
      <c r="B198" s="104"/>
      <c r="C198" s="66"/>
      <c r="D198" s="66"/>
      <c r="E198" s="105"/>
      <c r="F198" s="66"/>
      <c r="G198" s="66"/>
      <c r="H198" s="106"/>
      <c r="I198" s="107"/>
      <c r="J198" s="65"/>
      <c r="K198" s="65"/>
      <c r="L198" s="65"/>
      <c r="M198" s="65"/>
      <c r="N198" s="65"/>
      <c r="O198" s="65"/>
      <c r="P198" s="65"/>
      <c r="Q198" s="65"/>
      <c r="R198" s="65"/>
      <c r="S198" s="65"/>
      <c r="T198" s="65"/>
      <c r="U198" s="65"/>
      <c r="V198" s="65"/>
      <c r="W198" s="65"/>
      <c r="X198" s="65"/>
      <c r="Y198" s="65"/>
      <c r="Z198" s="65"/>
    </row>
    <row r="199" spans="1:26" x14ac:dyDescent="0.25">
      <c r="A199" s="103"/>
      <c r="B199" s="104"/>
      <c r="C199" s="66"/>
      <c r="D199" s="66"/>
      <c r="E199" s="105"/>
      <c r="F199" s="66"/>
      <c r="G199" s="66"/>
      <c r="H199" s="106"/>
      <c r="I199" s="107"/>
      <c r="J199" s="65"/>
      <c r="K199" s="65"/>
      <c r="L199" s="65"/>
      <c r="M199" s="65"/>
      <c r="N199" s="65"/>
      <c r="O199" s="65"/>
      <c r="P199" s="65"/>
      <c r="Q199" s="65"/>
      <c r="R199" s="65"/>
      <c r="S199" s="65"/>
      <c r="T199" s="65"/>
      <c r="U199" s="65"/>
      <c r="V199" s="65"/>
      <c r="W199" s="65"/>
      <c r="X199" s="65"/>
      <c r="Y199" s="65"/>
      <c r="Z199" s="65"/>
    </row>
    <row r="200" spans="1:26" x14ac:dyDescent="0.25">
      <c r="A200" s="103"/>
      <c r="B200" s="104"/>
      <c r="C200" s="66"/>
      <c r="D200" s="66"/>
      <c r="E200" s="105"/>
      <c r="F200" s="66"/>
      <c r="G200" s="66"/>
      <c r="H200" s="106"/>
      <c r="I200" s="107"/>
      <c r="J200" s="65"/>
      <c r="K200" s="65"/>
      <c r="L200" s="65"/>
      <c r="M200" s="65"/>
      <c r="N200" s="65"/>
      <c r="O200" s="65"/>
      <c r="P200" s="65"/>
      <c r="Q200" s="65"/>
      <c r="R200" s="65"/>
      <c r="S200" s="65"/>
      <c r="T200" s="65"/>
      <c r="U200" s="65"/>
      <c r="V200" s="65"/>
      <c r="W200" s="65"/>
      <c r="X200" s="65"/>
      <c r="Y200" s="65"/>
      <c r="Z200" s="65"/>
    </row>
    <row r="201" spans="1:26" x14ac:dyDescent="0.25">
      <c r="A201" s="103"/>
      <c r="B201" s="104"/>
      <c r="C201" s="66"/>
      <c r="D201" s="66"/>
      <c r="E201" s="105"/>
      <c r="F201" s="66"/>
      <c r="G201" s="66"/>
      <c r="H201" s="106"/>
      <c r="I201" s="107"/>
      <c r="J201" s="65"/>
      <c r="K201" s="65"/>
      <c r="L201" s="65"/>
      <c r="M201" s="65"/>
      <c r="N201" s="65"/>
      <c r="O201" s="65"/>
      <c r="P201" s="65"/>
      <c r="Q201" s="65"/>
      <c r="R201" s="65"/>
      <c r="S201" s="65"/>
      <c r="T201" s="65"/>
      <c r="U201" s="65"/>
      <c r="V201" s="65"/>
      <c r="W201" s="65"/>
      <c r="X201" s="65"/>
      <c r="Y201" s="65"/>
      <c r="Z201" s="65"/>
    </row>
    <row r="202" spans="1:26" x14ac:dyDescent="0.25">
      <c r="A202" s="103"/>
      <c r="B202" s="104"/>
      <c r="C202" s="66"/>
      <c r="D202" s="66"/>
      <c r="E202" s="105"/>
      <c r="F202" s="66"/>
      <c r="G202" s="66"/>
      <c r="H202" s="106"/>
      <c r="I202" s="107"/>
      <c r="J202" s="65"/>
      <c r="K202" s="65"/>
      <c r="L202" s="65"/>
      <c r="M202" s="65"/>
      <c r="N202" s="65"/>
      <c r="O202" s="65"/>
      <c r="P202" s="65"/>
      <c r="Q202" s="65"/>
      <c r="R202" s="65"/>
      <c r="S202" s="65"/>
      <c r="T202" s="65"/>
      <c r="U202" s="65"/>
      <c r="V202" s="65"/>
      <c r="W202" s="65"/>
      <c r="X202" s="65"/>
      <c r="Y202" s="65"/>
      <c r="Z202" s="65"/>
    </row>
    <row r="203" spans="1:26" x14ac:dyDescent="0.25">
      <c r="A203" s="103"/>
      <c r="B203" s="104"/>
      <c r="C203" s="66"/>
      <c r="D203" s="66"/>
      <c r="E203" s="105"/>
      <c r="F203" s="66"/>
      <c r="G203" s="66"/>
      <c r="H203" s="106"/>
      <c r="I203" s="107"/>
      <c r="J203" s="65"/>
      <c r="K203" s="65"/>
      <c r="L203" s="65"/>
      <c r="M203" s="65"/>
      <c r="N203" s="65"/>
      <c r="O203" s="65"/>
      <c r="P203" s="65"/>
      <c r="Q203" s="65"/>
      <c r="R203" s="65"/>
      <c r="S203" s="65"/>
      <c r="T203" s="65"/>
      <c r="U203" s="65"/>
      <c r="V203" s="65"/>
      <c r="W203" s="65"/>
      <c r="X203" s="65"/>
      <c r="Y203" s="65"/>
      <c r="Z203" s="65"/>
    </row>
    <row r="204" spans="1:26" x14ac:dyDescent="0.25">
      <c r="A204" s="103"/>
      <c r="B204" s="104"/>
      <c r="C204" s="66"/>
      <c r="D204" s="66"/>
      <c r="E204" s="105"/>
      <c r="F204" s="66"/>
      <c r="G204" s="66"/>
      <c r="H204" s="106"/>
      <c r="I204" s="107"/>
      <c r="J204" s="65"/>
      <c r="K204" s="65"/>
      <c r="L204" s="65"/>
      <c r="M204" s="65"/>
      <c r="N204" s="65"/>
      <c r="O204" s="65"/>
      <c r="P204" s="65"/>
      <c r="Q204" s="65"/>
      <c r="R204" s="65"/>
      <c r="S204" s="65"/>
      <c r="T204" s="65"/>
      <c r="U204" s="65"/>
      <c r="V204" s="65"/>
      <c r="W204" s="65"/>
      <c r="X204" s="65"/>
      <c r="Y204" s="65"/>
      <c r="Z204" s="65"/>
    </row>
    <row r="205" spans="1:26" x14ac:dyDescent="0.25">
      <c r="A205" s="103"/>
      <c r="B205" s="104"/>
      <c r="C205" s="66"/>
      <c r="D205" s="66"/>
      <c r="E205" s="105"/>
      <c r="F205" s="66"/>
      <c r="G205" s="66"/>
      <c r="H205" s="106"/>
      <c r="I205" s="107"/>
      <c r="J205" s="65"/>
      <c r="K205" s="65"/>
      <c r="L205" s="65"/>
      <c r="M205" s="65"/>
      <c r="N205" s="65"/>
      <c r="O205" s="65"/>
      <c r="P205" s="65"/>
      <c r="Q205" s="65"/>
      <c r="R205" s="65"/>
      <c r="S205" s="65"/>
      <c r="T205" s="65"/>
      <c r="U205" s="65"/>
      <c r="V205" s="65"/>
      <c r="W205" s="65"/>
      <c r="X205" s="65"/>
      <c r="Y205" s="65"/>
      <c r="Z205" s="65"/>
    </row>
    <row r="206" spans="1:26" x14ac:dyDescent="0.25">
      <c r="A206" s="103"/>
      <c r="B206" s="104"/>
      <c r="C206" s="66"/>
      <c r="D206" s="66"/>
      <c r="E206" s="105"/>
      <c r="F206" s="66"/>
      <c r="G206" s="66"/>
      <c r="H206" s="106"/>
      <c r="I206" s="107"/>
      <c r="J206" s="65"/>
      <c r="K206" s="65"/>
      <c r="L206" s="65"/>
      <c r="M206" s="65"/>
      <c r="N206" s="65"/>
      <c r="O206" s="65"/>
      <c r="P206" s="65"/>
      <c r="Q206" s="65"/>
      <c r="R206" s="65"/>
      <c r="S206" s="65"/>
      <c r="T206" s="65"/>
      <c r="U206" s="65"/>
      <c r="V206" s="65"/>
      <c r="W206" s="65"/>
      <c r="X206" s="65"/>
      <c r="Y206" s="65"/>
      <c r="Z206" s="65"/>
    </row>
    <row r="207" spans="1:26" x14ac:dyDescent="0.25">
      <c r="A207" s="103"/>
      <c r="B207" s="104"/>
      <c r="C207" s="66"/>
      <c r="D207" s="66"/>
      <c r="E207" s="105"/>
      <c r="F207" s="66"/>
      <c r="G207" s="66"/>
      <c r="H207" s="106"/>
      <c r="I207" s="107"/>
      <c r="J207" s="65"/>
      <c r="K207" s="65"/>
      <c r="L207" s="65"/>
      <c r="M207" s="65"/>
      <c r="N207" s="65"/>
      <c r="O207" s="65"/>
      <c r="P207" s="65"/>
      <c r="Q207" s="65"/>
      <c r="R207" s="65"/>
      <c r="S207" s="65"/>
      <c r="T207" s="65"/>
      <c r="U207" s="65"/>
      <c r="V207" s="65"/>
      <c r="W207" s="65"/>
      <c r="X207" s="65"/>
      <c r="Y207" s="65"/>
      <c r="Z207" s="65"/>
    </row>
    <row r="208" spans="1:26" x14ac:dyDescent="0.25">
      <c r="A208" s="103"/>
      <c r="B208" s="104"/>
      <c r="C208" s="66"/>
      <c r="D208" s="66"/>
      <c r="E208" s="105"/>
      <c r="F208" s="66"/>
      <c r="G208" s="66"/>
      <c r="H208" s="106"/>
      <c r="I208" s="107"/>
      <c r="J208" s="65"/>
      <c r="K208" s="65"/>
      <c r="L208" s="65"/>
      <c r="M208" s="65"/>
      <c r="N208" s="65"/>
      <c r="O208" s="65"/>
      <c r="P208" s="65"/>
      <c r="Q208" s="65"/>
      <c r="R208" s="65"/>
      <c r="S208" s="65"/>
      <c r="T208" s="65"/>
      <c r="U208" s="65"/>
      <c r="V208" s="65"/>
      <c r="W208" s="65"/>
      <c r="X208" s="65"/>
      <c r="Y208" s="65"/>
      <c r="Z208" s="65"/>
    </row>
    <row r="209" spans="1:26" x14ac:dyDescent="0.25">
      <c r="A209" s="103"/>
      <c r="B209" s="104"/>
      <c r="C209" s="66"/>
      <c r="D209" s="66"/>
      <c r="E209" s="105"/>
      <c r="F209" s="66"/>
      <c r="G209" s="66"/>
      <c r="H209" s="106"/>
      <c r="I209" s="107"/>
      <c r="J209" s="65"/>
      <c r="K209" s="65"/>
      <c r="L209" s="65"/>
      <c r="M209" s="65"/>
      <c r="N209" s="65"/>
      <c r="O209" s="65"/>
      <c r="P209" s="65"/>
      <c r="Q209" s="65"/>
      <c r="R209" s="65"/>
      <c r="S209" s="65"/>
      <c r="T209" s="65"/>
      <c r="U209" s="65"/>
      <c r="V209" s="65"/>
      <c r="W209" s="65"/>
      <c r="X209" s="65"/>
      <c r="Y209" s="65"/>
      <c r="Z209" s="65"/>
    </row>
    <row r="210" spans="1:26" x14ac:dyDescent="0.25">
      <c r="A210" s="103"/>
      <c r="B210" s="104"/>
      <c r="C210" s="66"/>
      <c r="D210" s="66"/>
      <c r="E210" s="105"/>
      <c r="F210" s="66"/>
      <c r="G210" s="66"/>
      <c r="H210" s="106"/>
      <c r="I210" s="107"/>
      <c r="J210" s="65"/>
      <c r="K210" s="65"/>
      <c r="L210" s="65"/>
      <c r="M210" s="65"/>
      <c r="N210" s="65"/>
      <c r="O210" s="65"/>
      <c r="P210" s="65"/>
      <c r="Q210" s="65"/>
      <c r="R210" s="65"/>
      <c r="S210" s="65"/>
      <c r="T210" s="65"/>
      <c r="U210" s="65"/>
      <c r="V210" s="65"/>
      <c r="W210" s="65"/>
      <c r="X210" s="65"/>
      <c r="Y210" s="65"/>
      <c r="Z210" s="65"/>
    </row>
    <row r="211" spans="1:26" x14ac:dyDescent="0.25">
      <c r="A211" s="103"/>
      <c r="B211" s="104"/>
      <c r="C211" s="66"/>
      <c r="D211" s="66"/>
      <c r="E211" s="105"/>
      <c r="F211" s="66"/>
      <c r="G211" s="66"/>
      <c r="H211" s="106"/>
      <c r="I211" s="107"/>
      <c r="J211" s="65"/>
      <c r="K211" s="65"/>
      <c r="L211" s="65"/>
      <c r="M211" s="65"/>
      <c r="N211" s="65"/>
      <c r="O211" s="65"/>
      <c r="P211" s="65"/>
      <c r="Q211" s="65"/>
      <c r="R211" s="65"/>
      <c r="S211" s="65"/>
      <c r="T211" s="65"/>
      <c r="U211" s="65"/>
      <c r="V211" s="65"/>
      <c r="W211" s="65"/>
      <c r="X211" s="65"/>
      <c r="Y211" s="65"/>
      <c r="Z211" s="65"/>
    </row>
    <row r="212" spans="1:26" x14ac:dyDescent="0.25">
      <c r="A212" s="103"/>
      <c r="B212" s="104"/>
      <c r="C212" s="66"/>
      <c r="D212" s="66"/>
      <c r="E212" s="105"/>
      <c r="F212" s="66"/>
      <c r="G212" s="66"/>
      <c r="H212" s="106"/>
      <c r="I212" s="107"/>
      <c r="J212" s="65"/>
      <c r="K212" s="65"/>
      <c r="L212" s="65"/>
      <c r="M212" s="65"/>
      <c r="N212" s="65"/>
      <c r="O212" s="65"/>
      <c r="P212" s="65"/>
      <c r="Q212" s="65"/>
      <c r="R212" s="65"/>
      <c r="S212" s="65"/>
      <c r="T212" s="65"/>
      <c r="U212" s="65"/>
      <c r="V212" s="65"/>
      <c r="W212" s="65"/>
      <c r="X212" s="65"/>
      <c r="Y212" s="65"/>
      <c r="Z212" s="65"/>
    </row>
    <row r="213" spans="1:26" x14ac:dyDescent="0.25">
      <c r="A213" s="103"/>
      <c r="B213" s="104"/>
      <c r="C213" s="66"/>
      <c r="D213" s="66"/>
      <c r="E213" s="105"/>
      <c r="F213" s="66"/>
      <c r="G213" s="66"/>
      <c r="H213" s="106"/>
      <c r="I213" s="107"/>
      <c r="J213" s="65"/>
      <c r="K213" s="65"/>
      <c r="L213" s="65"/>
      <c r="M213" s="65"/>
      <c r="N213" s="65"/>
      <c r="O213" s="65"/>
      <c r="P213" s="65"/>
      <c r="Q213" s="65"/>
      <c r="R213" s="65"/>
      <c r="S213" s="65"/>
      <c r="T213" s="65"/>
      <c r="U213" s="65"/>
      <c r="V213" s="65"/>
      <c r="W213" s="65"/>
      <c r="X213" s="65"/>
      <c r="Y213" s="65"/>
      <c r="Z213" s="65"/>
    </row>
    <row r="214" spans="1:26" x14ac:dyDescent="0.25">
      <c r="A214" s="103"/>
      <c r="B214" s="104"/>
      <c r="C214" s="66"/>
      <c r="D214" s="66"/>
      <c r="E214" s="105"/>
      <c r="F214" s="66"/>
      <c r="G214" s="66"/>
      <c r="H214" s="106"/>
      <c r="I214" s="107"/>
      <c r="J214" s="65"/>
      <c r="K214" s="65"/>
      <c r="L214" s="65"/>
      <c r="M214" s="65"/>
      <c r="N214" s="65"/>
      <c r="O214" s="65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</row>
    <row r="215" spans="1:26" x14ac:dyDescent="0.25">
      <c r="A215" s="103"/>
      <c r="B215" s="104"/>
      <c r="C215" s="66"/>
      <c r="D215" s="66"/>
      <c r="E215" s="105"/>
      <c r="F215" s="66"/>
      <c r="G215" s="66"/>
      <c r="H215" s="106"/>
      <c r="I215" s="107"/>
      <c r="J215" s="65"/>
      <c r="K215" s="65"/>
      <c r="L215" s="65"/>
      <c r="M215" s="65"/>
      <c r="N215" s="65"/>
      <c r="O215" s="65"/>
      <c r="P215" s="65"/>
      <c r="Q215" s="65"/>
      <c r="R215" s="65"/>
      <c r="S215" s="65"/>
      <c r="T215" s="65"/>
      <c r="U215" s="65"/>
      <c r="V215" s="65"/>
      <c r="W215" s="65"/>
      <c r="X215" s="65"/>
      <c r="Y215" s="65"/>
      <c r="Z215" s="65"/>
    </row>
    <row r="216" spans="1:26" x14ac:dyDescent="0.25">
      <c r="A216" s="103"/>
      <c r="B216" s="104"/>
      <c r="C216" s="66"/>
      <c r="D216" s="66"/>
      <c r="E216" s="105"/>
      <c r="F216" s="66"/>
      <c r="G216" s="66"/>
      <c r="H216" s="106"/>
      <c r="I216" s="107"/>
      <c r="J216" s="65"/>
      <c r="K216" s="65"/>
      <c r="L216" s="65"/>
      <c r="M216" s="65"/>
      <c r="N216" s="65"/>
      <c r="O216" s="65"/>
      <c r="P216" s="65"/>
      <c r="Q216" s="65"/>
      <c r="R216" s="65"/>
      <c r="S216" s="65"/>
      <c r="T216" s="65"/>
      <c r="U216" s="65"/>
      <c r="V216" s="65"/>
      <c r="W216" s="65"/>
      <c r="X216" s="65"/>
      <c r="Y216" s="65"/>
      <c r="Z216" s="65"/>
    </row>
    <row r="217" spans="1:26" x14ac:dyDescent="0.25">
      <c r="A217" s="103"/>
      <c r="B217" s="104"/>
      <c r="C217" s="66"/>
      <c r="D217" s="66"/>
      <c r="E217" s="105"/>
      <c r="F217" s="66"/>
      <c r="G217" s="66"/>
      <c r="H217" s="106"/>
      <c r="I217" s="107"/>
      <c r="J217" s="65"/>
      <c r="K217" s="65"/>
      <c r="L217" s="65"/>
      <c r="M217" s="65"/>
      <c r="N217" s="6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</row>
    <row r="218" spans="1:26" x14ac:dyDescent="0.25">
      <c r="A218" s="103"/>
      <c r="B218" s="104"/>
      <c r="C218" s="66"/>
      <c r="D218" s="66"/>
      <c r="E218" s="105"/>
      <c r="F218" s="66"/>
      <c r="G218" s="66"/>
      <c r="H218" s="106"/>
      <c r="I218" s="107"/>
      <c r="J218" s="65"/>
      <c r="K218" s="65"/>
      <c r="L218" s="65"/>
      <c r="M218" s="65"/>
      <c r="N218" s="65"/>
      <c r="O218" s="65"/>
      <c r="P218" s="65"/>
      <c r="Q218" s="65"/>
      <c r="R218" s="65"/>
      <c r="S218" s="65"/>
      <c r="T218" s="65"/>
      <c r="U218" s="65"/>
      <c r="V218" s="65"/>
      <c r="W218" s="65"/>
      <c r="X218" s="65"/>
      <c r="Y218" s="65"/>
      <c r="Z218" s="65"/>
    </row>
    <row r="219" spans="1:26" x14ac:dyDescent="0.25">
      <c r="A219" s="103"/>
      <c r="B219" s="104"/>
      <c r="C219" s="66"/>
      <c r="D219" s="66"/>
      <c r="E219" s="105"/>
      <c r="F219" s="66"/>
      <c r="G219" s="66"/>
      <c r="H219" s="106"/>
      <c r="I219" s="107"/>
      <c r="J219" s="65"/>
      <c r="K219" s="65"/>
      <c r="L219" s="65"/>
      <c r="M219" s="65"/>
      <c r="N219" s="65"/>
      <c r="O219" s="65"/>
      <c r="P219" s="65"/>
      <c r="Q219" s="65"/>
      <c r="R219" s="65"/>
      <c r="S219" s="65"/>
      <c r="T219" s="65"/>
      <c r="U219" s="65"/>
      <c r="V219" s="65"/>
      <c r="W219" s="65"/>
      <c r="X219" s="65"/>
      <c r="Y219" s="65"/>
      <c r="Z219" s="65"/>
    </row>
    <row r="220" spans="1:26" x14ac:dyDescent="0.25">
      <c r="A220" s="103"/>
      <c r="B220" s="104"/>
      <c r="C220" s="66"/>
      <c r="D220" s="66"/>
      <c r="E220" s="105"/>
      <c r="F220" s="66"/>
      <c r="G220" s="66"/>
      <c r="H220" s="106"/>
      <c r="I220" s="107"/>
      <c r="J220" s="65"/>
      <c r="K220" s="65"/>
      <c r="L220" s="65"/>
      <c r="M220" s="65"/>
      <c r="N220" s="65"/>
      <c r="O220" s="65"/>
      <c r="P220" s="65"/>
      <c r="Q220" s="65"/>
      <c r="R220" s="65"/>
      <c r="S220" s="65"/>
      <c r="T220" s="65"/>
      <c r="U220" s="65"/>
      <c r="V220" s="65"/>
      <c r="W220" s="65"/>
      <c r="X220" s="65"/>
      <c r="Y220" s="65"/>
      <c r="Z220" s="65"/>
    </row>
    <row r="221" spans="1:26" x14ac:dyDescent="0.25">
      <c r="A221" s="103"/>
      <c r="B221" s="104"/>
      <c r="C221" s="66"/>
      <c r="D221" s="66"/>
      <c r="E221" s="105"/>
      <c r="F221" s="66"/>
      <c r="G221" s="66"/>
      <c r="H221" s="106"/>
      <c r="I221" s="107"/>
      <c r="J221" s="65"/>
      <c r="K221" s="65"/>
      <c r="L221" s="65"/>
      <c r="M221" s="65"/>
      <c r="N221" s="65"/>
      <c r="O221" s="65"/>
      <c r="P221" s="65"/>
      <c r="Q221" s="65"/>
      <c r="R221" s="65"/>
      <c r="S221" s="65"/>
      <c r="T221" s="65"/>
      <c r="U221" s="65"/>
      <c r="V221" s="65"/>
      <c r="W221" s="65"/>
      <c r="X221" s="65"/>
      <c r="Y221" s="65"/>
      <c r="Z221" s="65"/>
    </row>
    <row r="222" spans="1:26" x14ac:dyDescent="0.25">
      <c r="A222" s="103"/>
      <c r="B222" s="104"/>
      <c r="C222" s="66"/>
      <c r="D222" s="66"/>
      <c r="E222" s="105"/>
      <c r="F222" s="66"/>
      <c r="G222" s="66"/>
      <c r="H222" s="106"/>
      <c r="I222" s="107"/>
      <c r="J222" s="65"/>
      <c r="K222" s="65"/>
      <c r="L222" s="65"/>
      <c r="M222" s="65"/>
      <c r="N222" s="65"/>
      <c r="O222" s="65"/>
      <c r="P222" s="65"/>
      <c r="Q222" s="65"/>
      <c r="R222" s="65"/>
      <c r="S222" s="65"/>
      <c r="T222" s="65"/>
      <c r="U222" s="65"/>
      <c r="V222" s="65"/>
      <c r="W222" s="65"/>
      <c r="X222" s="65"/>
      <c r="Y222" s="65"/>
      <c r="Z222" s="65"/>
    </row>
    <row r="223" spans="1:26" x14ac:dyDescent="0.25">
      <c r="A223" s="103"/>
      <c r="B223" s="104"/>
      <c r="C223" s="66"/>
      <c r="D223" s="66"/>
      <c r="E223" s="105"/>
      <c r="F223" s="66"/>
      <c r="G223" s="66"/>
      <c r="H223" s="106"/>
      <c r="I223" s="107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5"/>
      <c r="U223" s="65"/>
      <c r="V223" s="65"/>
      <c r="W223" s="65"/>
      <c r="X223" s="65"/>
      <c r="Y223" s="65"/>
      <c r="Z223" s="65"/>
    </row>
    <row r="224" spans="1:26" x14ac:dyDescent="0.25">
      <c r="A224" s="103"/>
      <c r="B224" s="104"/>
      <c r="C224" s="66"/>
      <c r="D224" s="66"/>
      <c r="E224" s="105"/>
      <c r="F224" s="66"/>
      <c r="G224" s="66"/>
      <c r="H224" s="106"/>
      <c r="I224" s="107"/>
      <c r="J224" s="65"/>
      <c r="K224" s="65"/>
      <c r="L224" s="65"/>
      <c r="M224" s="65"/>
      <c r="N224" s="6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</row>
    <row r="225" spans="1:26" x14ac:dyDescent="0.25">
      <c r="A225" s="103"/>
      <c r="B225" s="104"/>
      <c r="C225" s="66"/>
      <c r="D225" s="66"/>
      <c r="E225" s="105"/>
      <c r="F225" s="66"/>
      <c r="G225" s="66"/>
      <c r="H225" s="106"/>
      <c r="I225" s="107"/>
      <c r="J225" s="65"/>
      <c r="K225" s="65"/>
      <c r="L225" s="65"/>
      <c r="M225" s="65"/>
      <c r="N225" s="65"/>
      <c r="O225" s="65"/>
      <c r="P225" s="65"/>
      <c r="Q225" s="65"/>
      <c r="R225" s="65"/>
      <c r="S225" s="65"/>
      <c r="T225" s="65"/>
      <c r="U225" s="65"/>
      <c r="V225" s="65"/>
      <c r="W225" s="65"/>
      <c r="X225" s="65"/>
      <c r="Y225" s="65"/>
      <c r="Z225" s="65"/>
    </row>
    <row r="226" spans="1:26" x14ac:dyDescent="0.25">
      <c r="A226" s="103"/>
      <c r="B226" s="104"/>
      <c r="C226" s="66"/>
      <c r="D226" s="66"/>
      <c r="E226" s="105"/>
      <c r="F226" s="66"/>
      <c r="G226" s="66"/>
      <c r="H226" s="106"/>
      <c r="I226" s="107"/>
      <c r="J226" s="65"/>
      <c r="K226" s="65"/>
      <c r="L226" s="65"/>
      <c r="M226" s="65"/>
      <c r="N226" s="65"/>
      <c r="O226" s="65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</row>
    <row r="227" spans="1:26" x14ac:dyDescent="0.25">
      <c r="A227" s="103"/>
      <c r="B227" s="104"/>
      <c r="C227" s="66"/>
      <c r="D227" s="66"/>
      <c r="E227" s="105"/>
      <c r="F227" s="66"/>
      <c r="G227" s="66"/>
      <c r="H227" s="106"/>
      <c r="I227" s="107"/>
      <c r="J227" s="65"/>
      <c r="K227" s="65"/>
      <c r="L227" s="65"/>
      <c r="M227" s="65"/>
      <c r="N227" s="65"/>
      <c r="O227" s="65"/>
      <c r="P227" s="65"/>
      <c r="Q227" s="65"/>
      <c r="R227" s="65"/>
      <c r="S227" s="65"/>
      <c r="T227" s="65"/>
      <c r="U227" s="65"/>
      <c r="V227" s="65"/>
      <c r="W227" s="65"/>
      <c r="X227" s="65"/>
      <c r="Y227" s="65"/>
      <c r="Z227" s="65"/>
    </row>
    <row r="228" spans="1:26" x14ac:dyDescent="0.25">
      <c r="A228" s="103"/>
      <c r="B228" s="104"/>
      <c r="C228" s="66"/>
      <c r="D228" s="66"/>
      <c r="E228" s="105"/>
      <c r="F228" s="66"/>
      <c r="G228" s="66"/>
      <c r="H228" s="106"/>
      <c r="I228" s="107"/>
      <c r="J228" s="65"/>
      <c r="K228" s="65"/>
      <c r="L228" s="65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</row>
    <row r="229" spans="1:26" x14ac:dyDescent="0.25">
      <c r="A229" s="103"/>
      <c r="B229" s="104"/>
      <c r="C229" s="66"/>
      <c r="D229" s="66"/>
      <c r="E229" s="105"/>
      <c r="F229" s="66"/>
      <c r="G229" s="66"/>
      <c r="H229" s="106"/>
      <c r="I229" s="107"/>
      <c r="J229" s="65"/>
      <c r="K229" s="65"/>
      <c r="L229" s="65"/>
      <c r="M229" s="65"/>
      <c r="N229" s="65"/>
      <c r="O229" s="65"/>
      <c r="P229" s="65"/>
      <c r="Q229" s="65"/>
      <c r="R229" s="65"/>
      <c r="S229" s="65"/>
      <c r="T229" s="65"/>
      <c r="U229" s="65"/>
      <c r="V229" s="65"/>
      <c r="W229" s="65"/>
      <c r="X229" s="65"/>
      <c r="Y229" s="65"/>
      <c r="Z229" s="65"/>
    </row>
    <row r="230" spans="1:26" x14ac:dyDescent="0.25">
      <c r="A230" s="103"/>
      <c r="B230" s="104"/>
      <c r="C230" s="66"/>
      <c r="D230" s="66"/>
      <c r="E230" s="105"/>
      <c r="F230" s="66"/>
      <c r="G230" s="66"/>
      <c r="H230" s="106"/>
      <c r="I230" s="107"/>
      <c r="J230" s="65"/>
      <c r="K230" s="65"/>
      <c r="L230" s="65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</row>
    <row r="231" spans="1:26" x14ac:dyDescent="0.25">
      <c r="A231" s="103"/>
      <c r="B231" s="104"/>
      <c r="C231" s="66"/>
      <c r="D231" s="66"/>
      <c r="E231" s="105"/>
      <c r="F231" s="66"/>
      <c r="G231" s="66"/>
      <c r="H231" s="106"/>
      <c r="I231" s="107"/>
      <c r="J231" s="65"/>
      <c r="K231" s="65"/>
      <c r="L231" s="65"/>
      <c r="M231" s="65"/>
      <c r="N231" s="65"/>
      <c r="O231" s="65"/>
      <c r="P231" s="65"/>
      <c r="Q231" s="65"/>
      <c r="R231" s="65"/>
      <c r="S231" s="65"/>
      <c r="T231" s="65"/>
      <c r="U231" s="65"/>
      <c r="V231" s="65"/>
      <c r="W231" s="65"/>
      <c r="X231" s="65"/>
      <c r="Y231" s="65"/>
      <c r="Z231" s="65"/>
    </row>
    <row r="232" spans="1:26" x14ac:dyDescent="0.25">
      <c r="A232" s="103"/>
      <c r="B232" s="104"/>
      <c r="C232" s="66"/>
      <c r="D232" s="66"/>
      <c r="E232" s="105"/>
      <c r="F232" s="66"/>
      <c r="G232" s="66"/>
      <c r="H232" s="106"/>
      <c r="I232" s="107"/>
      <c r="J232" s="65"/>
      <c r="K232" s="65"/>
      <c r="L232" s="65"/>
      <c r="M232" s="65"/>
      <c r="N232" s="65"/>
      <c r="O232" s="65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</row>
    <row r="233" spans="1:26" x14ac:dyDescent="0.25">
      <c r="A233" s="103"/>
      <c r="B233" s="104"/>
      <c r="C233" s="66"/>
      <c r="D233" s="66"/>
      <c r="E233" s="105"/>
      <c r="F233" s="66"/>
      <c r="G233" s="66"/>
      <c r="H233" s="106"/>
      <c r="I233" s="107"/>
      <c r="J233" s="65"/>
      <c r="K233" s="65"/>
      <c r="L233" s="65"/>
      <c r="M233" s="65"/>
      <c r="N233" s="65"/>
      <c r="O233" s="65"/>
      <c r="P233" s="65"/>
      <c r="Q233" s="65"/>
      <c r="R233" s="65"/>
      <c r="S233" s="65"/>
      <c r="T233" s="65"/>
      <c r="U233" s="65"/>
      <c r="V233" s="65"/>
      <c r="W233" s="65"/>
      <c r="X233" s="65"/>
      <c r="Y233" s="65"/>
      <c r="Z233" s="65"/>
    </row>
    <row r="234" spans="1:26" x14ac:dyDescent="0.25">
      <c r="A234" s="103"/>
      <c r="B234" s="104"/>
      <c r="C234" s="66"/>
      <c r="D234" s="66"/>
      <c r="E234" s="105"/>
      <c r="F234" s="66"/>
      <c r="G234" s="66"/>
      <c r="H234" s="106"/>
      <c r="I234" s="107"/>
      <c r="J234" s="65"/>
      <c r="K234" s="65"/>
      <c r="L234" s="65"/>
      <c r="M234" s="65"/>
      <c r="N234" s="65"/>
      <c r="O234" s="65"/>
      <c r="P234" s="65"/>
      <c r="Q234" s="65"/>
      <c r="R234" s="65"/>
      <c r="S234" s="65"/>
      <c r="T234" s="65"/>
      <c r="U234" s="65"/>
      <c r="V234" s="65"/>
      <c r="W234" s="65"/>
      <c r="X234" s="65"/>
      <c r="Y234" s="65"/>
      <c r="Z234" s="65"/>
    </row>
    <row r="235" spans="1:26" x14ac:dyDescent="0.25">
      <c r="A235" s="103"/>
      <c r="B235" s="104"/>
      <c r="C235" s="66"/>
      <c r="D235" s="66"/>
      <c r="E235" s="105"/>
      <c r="F235" s="66"/>
      <c r="G235" s="66"/>
      <c r="H235" s="106"/>
      <c r="I235" s="107"/>
      <c r="J235" s="65"/>
      <c r="K235" s="65"/>
      <c r="L235" s="65"/>
      <c r="M235" s="65"/>
      <c r="N235" s="65"/>
      <c r="O235" s="65"/>
      <c r="P235" s="65"/>
      <c r="Q235" s="65"/>
      <c r="R235" s="65"/>
      <c r="S235" s="65"/>
      <c r="T235" s="65"/>
      <c r="U235" s="65"/>
      <c r="V235" s="65"/>
      <c r="W235" s="65"/>
      <c r="X235" s="65"/>
      <c r="Y235" s="65"/>
      <c r="Z235" s="65"/>
    </row>
    <row r="236" spans="1:26" x14ac:dyDescent="0.25">
      <c r="A236" s="103"/>
      <c r="B236" s="104"/>
      <c r="C236" s="66"/>
      <c r="D236" s="66"/>
      <c r="E236" s="105"/>
      <c r="F236" s="66"/>
      <c r="G236" s="66"/>
      <c r="H236" s="106"/>
      <c r="I236" s="107"/>
      <c r="J236" s="65"/>
      <c r="K236" s="65"/>
      <c r="L236" s="65"/>
      <c r="M236" s="65"/>
      <c r="N236" s="65"/>
      <c r="O236" s="65"/>
      <c r="P236" s="65"/>
      <c r="Q236" s="65"/>
      <c r="R236" s="65"/>
      <c r="S236" s="65"/>
      <c r="T236" s="65"/>
      <c r="U236" s="65"/>
      <c r="V236" s="65"/>
      <c r="W236" s="65"/>
      <c r="X236" s="65"/>
      <c r="Y236" s="65"/>
      <c r="Z236" s="65"/>
    </row>
    <row r="237" spans="1:26" x14ac:dyDescent="0.25">
      <c r="A237" s="103"/>
      <c r="B237" s="104"/>
      <c r="C237" s="66"/>
      <c r="D237" s="66"/>
      <c r="E237" s="105"/>
      <c r="F237" s="66"/>
      <c r="G237" s="66"/>
      <c r="H237" s="106"/>
      <c r="I237" s="107"/>
      <c r="J237" s="65"/>
      <c r="K237" s="65"/>
      <c r="L237" s="65"/>
      <c r="M237" s="65"/>
      <c r="N237" s="65"/>
      <c r="O237" s="65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</row>
    <row r="238" spans="1:26" x14ac:dyDescent="0.25">
      <c r="A238" s="103"/>
      <c r="B238" s="104"/>
      <c r="C238" s="66"/>
      <c r="D238" s="66"/>
      <c r="E238" s="105"/>
      <c r="F238" s="66"/>
      <c r="G238" s="66"/>
      <c r="H238" s="106"/>
      <c r="I238" s="107"/>
      <c r="J238" s="65"/>
      <c r="K238" s="65"/>
      <c r="L238" s="65"/>
      <c r="M238" s="65"/>
      <c r="N238" s="6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</row>
    <row r="239" spans="1:26" x14ac:dyDescent="0.25">
      <c r="A239" s="103"/>
      <c r="B239" s="104"/>
      <c r="C239" s="66"/>
      <c r="D239" s="66"/>
      <c r="E239" s="105"/>
      <c r="F239" s="66"/>
      <c r="G239" s="66"/>
      <c r="H239" s="106"/>
      <c r="I239" s="107"/>
      <c r="J239" s="65"/>
      <c r="K239" s="65"/>
      <c r="L239" s="65"/>
      <c r="M239" s="65"/>
      <c r="N239" s="6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</row>
    <row r="240" spans="1:26" x14ac:dyDescent="0.25">
      <c r="A240" s="103"/>
      <c r="B240" s="104"/>
      <c r="C240" s="66"/>
      <c r="D240" s="66"/>
      <c r="E240" s="105"/>
      <c r="F240" s="66"/>
      <c r="G240" s="66"/>
      <c r="H240" s="106"/>
      <c r="I240" s="107"/>
      <c r="J240" s="65"/>
      <c r="K240" s="65"/>
      <c r="L240" s="65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</row>
    <row r="241" spans="1:26" x14ac:dyDescent="0.25">
      <c r="A241" s="103"/>
      <c r="B241" s="104"/>
      <c r="C241" s="66"/>
      <c r="D241" s="66"/>
      <c r="E241" s="105"/>
      <c r="F241" s="66"/>
      <c r="G241" s="66"/>
      <c r="H241" s="106"/>
      <c r="I241" s="107"/>
      <c r="J241" s="65"/>
      <c r="K241" s="65"/>
      <c r="L241" s="65"/>
      <c r="M241" s="65"/>
      <c r="N241" s="65"/>
      <c r="O241" s="65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</row>
    <row r="242" spans="1:26" x14ac:dyDescent="0.25">
      <c r="A242" s="103"/>
      <c r="B242" s="104"/>
      <c r="C242" s="66"/>
      <c r="D242" s="66"/>
      <c r="E242" s="105"/>
      <c r="F242" s="66"/>
      <c r="G242" s="66"/>
      <c r="H242" s="106"/>
      <c r="I242" s="107"/>
      <c r="J242" s="65"/>
      <c r="K242" s="65"/>
      <c r="L242" s="65"/>
      <c r="M242" s="65"/>
      <c r="N242" s="65"/>
      <c r="O242" s="65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</row>
    <row r="243" spans="1:26" x14ac:dyDescent="0.25">
      <c r="A243" s="103"/>
      <c r="B243" s="104"/>
      <c r="C243" s="66"/>
      <c r="D243" s="66"/>
      <c r="E243" s="105"/>
      <c r="F243" s="66"/>
      <c r="G243" s="66"/>
      <c r="H243" s="106"/>
      <c r="I243" s="107"/>
      <c r="J243" s="65"/>
      <c r="K243" s="65"/>
      <c r="L243" s="65"/>
      <c r="M243" s="65"/>
      <c r="N243" s="65"/>
      <c r="O243" s="65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</row>
    <row r="244" spans="1:26" x14ac:dyDescent="0.25">
      <c r="A244" s="103"/>
      <c r="B244" s="104"/>
      <c r="C244" s="66"/>
      <c r="D244" s="66"/>
      <c r="E244" s="105"/>
      <c r="F244" s="66"/>
      <c r="G244" s="66"/>
      <c r="H244" s="106"/>
      <c r="I244" s="107"/>
      <c r="J244" s="65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</row>
    <row r="245" spans="1:26" x14ac:dyDescent="0.25">
      <c r="A245" s="103"/>
      <c r="B245" s="104"/>
      <c r="C245" s="66"/>
      <c r="D245" s="66"/>
      <c r="E245" s="105"/>
      <c r="F245" s="66"/>
      <c r="G245" s="66"/>
      <c r="H245" s="106"/>
      <c r="I245" s="107"/>
      <c r="J245" s="65"/>
      <c r="K245" s="65"/>
      <c r="L245" s="65"/>
      <c r="M245" s="65"/>
      <c r="N245" s="6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</row>
    <row r="246" spans="1:26" x14ac:dyDescent="0.25">
      <c r="A246" s="103"/>
      <c r="B246" s="104"/>
      <c r="C246" s="66"/>
      <c r="D246" s="66"/>
      <c r="E246" s="105"/>
      <c r="F246" s="66"/>
      <c r="G246" s="66"/>
      <c r="H246" s="106"/>
      <c r="I246" s="107"/>
      <c r="J246" s="65"/>
      <c r="K246" s="65"/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</row>
    <row r="247" spans="1:26" x14ac:dyDescent="0.25">
      <c r="A247" s="103"/>
      <c r="B247" s="104"/>
      <c r="C247" s="66"/>
      <c r="D247" s="66"/>
      <c r="E247" s="105"/>
      <c r="F247" s="66"/>
      <c r="G247" s="66"/>
      <c r="H247" s="106"/>
      <c r="I247" s="107"/>
      <c r="J247" s="65"/>
      <c r="K247" s="65"/>
      <c r="L247" s="65"/>
      <c r="M247" s="65"/>
      <c r="N247" s="65"/>
      <c r="O247" s="65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</row>
    <row r="248" spans="1:26" x14ac:dyDescent="0.25">
      <c r="A248" s="103"/>
      <c r="B248" s="104"/>
      <c r="C248" s="66"/>
      <c r="D248" s="66"/>
      <c r="E248" s="105"/>
      <c r="F248" s="66"/>
      <c r="G248" s="66"/>
      <c r="H248" s="106"/>
      <c r="I248" s="107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</row>
    <row r="249" spans="1:26" x14ac:dyDescent="0.25">
      <c r="A249" s="103"/>
      <c r="B249" s="104"/>
      <c r="C249" s="66"/>
      <c r="D249" s="66"/>
      <c r="E249" s="105"/>
      <c r="F249" s="66"/>
      <c r="G249" s="66"/>
      <c r="H249" s="106"/>
      <c r="I249" s="107"/>
      <c r="J249" s="65"/>
      <c r="K249" s="65"/>
      <c r="L249" s="65"/>
      <c r="M249" s="65"/>
      <c r="N249" s="6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</row>
    <row r="250" spans="1:26" x14ac:dyDescent="0.25">
      <c r="A250" s="103"/>
      <c r="B250" s="104"/>
      <c r="C250" s="66"/>
      <c r="D250" s="66"/>
      <c r="E250" s="105"/>
      <c r="F250" s="66"/>
      <c r="G250" s="66"/>
      <c r="H250" s="106"/>
      <c r="I250" s="107"/>
      <c r="J250" s="65"/>
      <c r="K250" s="65"/>
      <c r="L250" s="65"/>
      <c r="M250" s="65"/>
      <c r="N250" s="6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</row>
    <row r="251" spans="1:26" x14ac:dyDescent="0.25">
      <c r="A251" s="103"/>
      <c r="B251" s="104"/>
      <c r="C251" s="66"/>
      <c r="D251" s="66"/>
      <c r="E251" s="105"/>
      <c r="F251" s="66"/>
      <c r="G251" s="66"/>
      <c r="H251" s="106"/>
      <c r="I251" s="107"/>
      <c r="J251" s="65"/>
      <c r="K251" s="65"/>
      <c r="L251" s="65"/>
      <c r="M251" s="65"/>
      <c r="N251" s="65"/>
      <c r="O251" s="65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</row>
    <row r="252" spans="1:26" x14ac:dyDescent="0.25">
      <c r="A252" s="103"/>
      <c r="B252" s="104"/>
      <c r="C252" s="66"/>
      <c r="D252" s="66"/>
      <c r="E252" s="105"/>
      <c r="F252" s="66"/>
      <c r="G252" s="66"/>
      <c r="H252" s="106"/>
      <c r="I252" s="107"/>
      <c r="J252" s="65"/>
      <c r="K252" s="65"/>
      <c r="L252" s="65"/>
      <c r="M252" s="65"/>
      <c r="N252" s="65"/>
      <c r="O252" s="65"/>
      <c r="P252" s="65"/>
      <c r="Q252" s="65"/>
      <c r="R252" s="65"/>
      <c r="S252" s="65"/>
      <c r="T252" s="65"/>
      <c r="U252" s="65"/>
      <c r="V252" s="65"/>
      <c r="W252" s="65"/>
      <c r="X252" s="65"/>
      <c r="Y252" s="65"/>
      <c r="Z252" s="65"/>
    </row>
    <row r="253" spans="1:26" x14ac:dyDescent="0.25">
      <c r="A253" s="103"/>
      <c r="B253" s="104"/>
      <c r="C253" s="66"/>
      <c r="D253" s="66"/>
      <c r="E253" s="105"/>
      <c r="F253" s="66"/>
      <c r="G253" s="66"/>
      <c r="H253" s="106"/>
      <c r="I253" s="107"/>
      <c r="J253" s="65"/>
      <c r="K253" s="65"/>
      <c r="L253" s="65"/>
      <c r="M253" s="65"/>
      <c r="N253" s="65"/>
      <c r="O253" s="65"/>
      <c r="P253" s="65"/>
      <c r="Q253" s="65"/>
      <c r="R253" s="65"/>
      <c r="S253" s="65"/>
      <c r="T253" s="65"/>
      <c r="U253" s="65"/>
      <c r="V253" s="65"/>
      <c r="W253" s="65"/>
      <c r="X253" s="65"/>
      <c r="Y253" s="65"/>
      <c r="Z253" s="65"/>
    </row>
    <row r="254" spans="1:26" x14ac:dyDescent="0.25">
      <c r="A254" s="103"/>
      <c r="B254" s="104"/>
      <c r="C254" s="66"/>
      <c r="D254" s="66"/>
      <c r="E254" s="105"/>
      <c r="F254" s="66"/>
      <c r="G254" s="66"/>
      <c r="H254" s="106"/>
      <c r="I254" s="107"/>
      <c r="J254" s="65"/>
      <c r="K254" s="65"/>
      <c r="L254" s="65"/>
      <c r="M254" s="65"/>
      <c r="N254" s="65"/>
      <c r="O254" s="65"/>
      <c r="P254" s="65"/>
      <c r="Q254" s="65"/>
      <c r="R254" s="65"/>
      <c r="S254" s="65"/>
      <c r="T254" s="65"/>
      <c r="U254" s="65"/>
      <c r="V254" s="65"/>
      <c r="W254" s="65"/>
      <c r="X254" s="65"/>
      <c r="Y254" s="65"/>
      <c r="Z254" s="65"/>
    </row>
    <row r="255" spans="1:26" x14ac:dyDescent="0.25">
      <c r="A255" s="103"/>
      <c r="B255" s="104"/>
      <c r="C255" s="66"/>
      <c r="D255" s="66"/>
      <c r="E255" s="105"/>
      <c r="F255" s="66"/>
      <c r="G255" s="66"/>
      <c r="H255" s="106"/>
      <c r="I255" s="107"/>
      <c r="J255" s="65"/>
      <c r="K255" s="65"/>
      <c r="L255" s="65"/>
      <c r="M255" s="65"/>
      <c r="N255" s="65"/>
      <c r="O255" s="65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</row>
    <row r="256" spans="1:26" x14ac:dyDescent="0.25">
      <c r="A256" s="103"/>
      <c r="B256" s="104"/>
      <c r="C256" s="66"/>
      <c r="D256" s="66"/>
      <c r="E256" s="105"/>
      <c r="F256" s="66"/>
      <c r="G256" s="66"/>
      <c r="H256" s="106"/>
      <c r="I256" s="107"/>
      <c r="J256" s="65"/>
      <c r="K256" s="65"/>
      <c r="L256" s="65"/>
      <c r="M256" s="65"/>
      <c r="N256" s="65"/>
      <c r="O256" s="65"/>
      <c r="P256" s="65"/>
      <c r="Q256" s="65"/>
      <c r="R256" s="65"/>
      <c r="S256" s="65"/>
      <c r="T256" s="65"/>
      <c r="U256" s="65"/>
      <c r="V256" s="65"/>
      <c r="W256" s="65"/>
      <c r="X256" s="65"/>
      <c r="Y256" s="65"/>
      <c r="Z256" s="65"/>
    </row>
    <row r="257" spans="1:26" x14ac:dyDescent="0.25">
      <c r="A257" s="103"/>
      <c r="B257" s="104"/>
      <c r="C257" s="66"/>
      <c r="D257" s="66"/>
      <c r="E257" s="105"/>
      <c r="F257" s="66"/>
      <c r="G257" s="66"/>
      <c r="H257" s="106"/>
      <c r="I257" s="107"/>
      <c r="J257" s="65"/>
      <c r="K257" s="65"/>
      <c r="L257" s="65"/>
      <c r="M257" s="65"/>
      <c r="N257" s="65"/>
      <c r="O257" s="65"/>
      <c r="P257" s="65"/>
      <c r="Q257" s="65"/>
      <c r="R257" s="65"/>
      <c r="S257" s="65"/>
      <c r="T257" s="65"/>
      <c r="U257" s="65"/>
      <c r="V257" s="65"/>
      <c r="W257" s="65"/>
      <c r="X257" s="65"/>
      <c r="Y257" s="65"/>
      <c r="Z257" s="65"/>
    </row>
    <row r="258" spans="1:26" x14ac:dyDescent="0.25">
      <c r="A258" s="103"/>
      <c r="B258" s="104"/>
      <c r="C258" s="66"/>
      <c r="D258" s="66"/>
      <c r="E258" s="105"/>
      <c r="F258" s="66"/>
      <c r="G258" s="66"/>
      <c r="H258" s="106"/>
      <c r="I258" s="107"/>
      <c r="J258" s="65"/>
      <c r="K258" s="65"/>
      <c r="L258" s="65"/>
      <c r="M258" s="65"/>
      <c r="N258" s="65"/>
      <c r="O258" s="65"/>
      <c r="P258" s="65"/>
      <c r="Q258" s="65"/>
      <c r="R258" s="65"/>
      <c r="S258" s="65"/>
      <c r="T258" s="65"/>
      <c r="U258" s="65"/>
      <c r="V258" s="65"/>
      <c r="W258" s="65"/>
      <c r="X258" s="65"/>
      <c r="Y258" s="65"/>
      <c r="Z258" s="65"/>
    </row>
    <row r="259" spans="1:26" x14ac:dyDescent="0.25">
      <c r="A259" s="103"/>
      <c r="B259" s="104"/>
      <c r="C259" s="66"/>
      <c r="D259" s="66"/>
      <c r="E259" s="105"/>
      <c r="F259" s="66"/>
      <c r="G259" s="66"/>
      <c r="H259" s="106"/>
      <c r="I259" s="107"/>
      <c r="J259" s="65"/>
      <c r="K259" s="65"/>
      <c r="L259" s="65"/>
      <c r="M259" s="65"/>
      <c r="N259" s="65"/>
      <c r="O259" s="65"/>
      <c r="P259" s="65"/>
      <c r="Q259" s="65"/>
      <c r="R259" s="65"/>
      <c r="S259" s="65"/>
      <c r="T259" s="65"/>
      <c r="U259" s="65"/>
      <c r="V259" s="65"/>
      <c r="W259" s="65"/>
      <c r="X259" s="65"/>
      <c r="Y259" s="65"/>
      <c r="Z259" s="65"/>
    </row>
    <row r="260" spans="1:26" x14ac:dyDescent="0.25">
      <c r="A260" s="103"/>
      <c r="B260" s="104"/>
      <c r="C260" s="66"/>
      <c r="D260" s="66"/>
      <c r="E260" s="105"/>
      <c r="F260" s="66"/>
      <c r="G260" s="66"/>
      <c r="H260" s="106"/>
      <c r="I260" s="107"/>
      <c r="J260" s="65"/>
      <c r="K260" s="65"/>
      <c r="L260" s="65"/>
      <c r="M260" s="65"/>
      <c r="N260" s="65"/>
      <c r="O260" s="65"/>
      <c r="P260" s="65"/>
      <c r="Q260" s="65"/>
      <c r="R260" s="65"/>
      <c r="S260" s="65"/>
      <c r="T260" s="65"/>
      <c r="U260" s="65"/>
      <c r="V260" s="65"/>
      <c r="W260" s="65"/>
      <c r="X260" s="65"/>
      <c r="Y260" s="65"/>
      <c r="Z260" s="65"/>
    </row>
    <row r="261" spans="1:26" x14ac:dyDescent="0.25">
      <c r="A261" s="103"/>
      <c r="B261" s="104"/>
      <c r="C261" s="66"/>
      <c r="D261" s="66"/>
      <c r="E261" s="105"/>
      <c r="F261" s="66"/>
      <c r="G261" s="66"/>
      <c r="H261" s="106"/>
      <c r="I261" s="107"/>
      <c r="J261" s="65"/>
      <c r="K261" s="65"/>
      <c r="L261" s="65"/>
      <c r="M261" s="65"/>
      <c r="N261" s="65"/>
      <c r="O261" s="65"/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</row>
    <row r="262" spans="1:26" x14ac:dyDescent="0.25">
      <c r="A262" s="103"/>
      <c r="B262" s="104"/>
      <c r="C262" s="66"/>
      <c r="D262" s="66"/>
      <c r="E262" s="105"/>
      <c r="F262" s="66"/>
      <c r="G262" s="66"/>
      <c r="H262" s="106"/>
      <c r="I262" s="107"/>
      <c r="J262" s="65"/>
      <c r="K262" s="65"/>
      <c r="L262" s="65"/>
      <c r="M262" s="65"/>
      <c r="N262" s="65"/>
      <c r="O262" s="65"/>
      <c r="P262" s="65"/>
      <c r="Q262" s="65"/>
      <c r="R262" s="65"/>
      <c r="S262" s="65"/>
      <c r="T262" s="65"/>
      <c r="U262" s="65"/>
      <c r="V262" s="65"/>
      <c r="W262" s="65"/>
      <c r="X262" s="65"/>
      <c r="Y262" s="65"/>
      <c r="Z262" s="65"/>
    </row>
    <row r="263" spans="1:26" x14ac:dyDescent="0.25">
      <c r="A263" s="103"/>
      <c r="B263" s="104"/>
      <c r="C263" s="66"/>
      <c r="D263" s="66"/>
      <c r="E263" s="105"/>
      <c r="F263" s="66"/>
      <c r="G263" s="66"/>
      <c r="H263" s="106"/>
      <c r="I263" s="107"/>
      <c r="J263" s="65"/>
      <c r="K263" s="65"/>
      <c r="L263" s="65"/>
      <c r="M263" s="65"/>
      <c r="N263" s="65"/>
      <c r="O263" s="65"/>
      <c r="P263" s="65"/>
      <c r="Q263" s="65"/>
      <c r="R263" s="65"/>
      <c r="S263" s="65"/>
      <c r="T263" s="65"/>
      <c r="U263" s="65"/>
      <c r="V263" s="65"/>
      <c r="W263" s="65"/>
      <c r="X263" s="65"/>
      <c r="Y263" s="65"/>
      <c r="Z263" s="65"/>
    </row>
    <row r="264" spans="1:26" x14ac:dyDescent="0.25">
      <c r="A264" s="103"/>
      <c r="B264" s="104"/>
      <c r="C264" s="66"/>
      <c r="D264" s="66"/>
      <c r="E264" s="105"/>
      <c r="F264" s="66"/>
      <c r="G264" s="66"/>
      <c r="H264" s="106"/>
      <c r="I264" s="107"/>
      <c r="J264" s="65"/>
      <c r="K264" s="65"/>
      <c r="L264" s="65"/>
      <c r="M264" s="65"/>
      <c r="N264" s="65"/>
      <c r="O264" s="65"/>
      <c r="P264" s="65"/>
      <c r="Q264" s="65"/>
      <c r="R264" s="65"/>
      <c r="S264" s="65"/>
      <c r="T264" s="65"/>
      <c r="U264" s="65"/>
      <c r="V264" s="65"/>
      <c r="W264" s="65"/>
      <c r="X264" s="65"/>
      <c r="Y264" s="65"/>
      <c r="Z264" s="65"/>
    </row>
    <row r="265" spans="1:26" x14ac:dyDescent="0.25">
      <c r="A265" s="103"/>
      <c r="B265" s="104"/>
      <c r="C265" s="66"/>
      <c r="D265" s="66"/>
      <c r="E265" s="105"/>
      <c r="F265" s="66"/>
      <c r="G265" s="66"/>
      <c r="H265" s="106"/>
      <c r="I265" s="107"/>
      <c r="J265" s="65"/>
      <c r="K265" s="65"/>
      <c r="L265" s="65"/>
      <c r="M265" s="65"/>
      <c r="N265" s="65"/>
      <c r="O265" s="65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</row>
    <row r="266" spans="1:26" x14ac:dyDescent="0.25">
      <c r="A266" s="103"/>
      <c r="B266" s="104"/>
      <c r="C266" s="66"/>
      <c r="D266" s="66"/>
      <c r="E266" s="105"/>
      <c r="F266" s="66"/>
      <c r="G266" s="66"/>
      <c r="H266" s="106"/>
      <c r="I266" s="107"/>
      <c r="J266" s="65"/>
      <c r="K266" s="65"/>
      <c r="L266" s="65"/>
      <c r="M266" s="65"/>
      <c r="N266" s="65"/>
      <c r="O266" s="65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</row>
    <row r="267" spans="1:26" x14ac:dyDescent="0.25">
      <c r="A267" s="103"/>
      <c r="B267" s="104"/>
      <c r="C267" s="66"/>
      <c r="D267" s="66"/>
      <c r="E267" s="105"/>
      <c r="F267" s="66"/>
      <c r="G267" s="66"/>
      <c r="H267" s="106"/>
      <c r="I267" s="107"/>
      <c r="J267" s="65"/>
      <c r="K267" s="65"/>
      <c r="L267" s="65"/>
      <c r="M267" s="65"/>
      <c r="N267" s="65"/>
      <c r="O267" s="65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</row>
    <row r="268" spans="1:26" x14ac:dyDescent="0.25">
      <c r="A268" s="103"/>
      <c r="B268" s="104"/>
      <c r="C268" s="66"/>
      <c r="D268" s="66"/>
      <c r="E268" s="105"/>
      <c r="F268" s="66"/>
      <c r="G268" s="66"/>
      <c r="H268" s="106"/>
      <c r="I268" s="107"/>
      <c r="J268" s="65"/>
      <c r="K268" s="65"/>
      <c r="L268" s="65"/>
      <c r="M268" s="65"/>
      <c r="N268" s="65"/>
      <c r="O268" s="65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</row>
    <row r="269" spans="1:26" x14ac:dyDescent="0.25">
      <c r="A269" s="103"/>
      <c r="B269" s="104"/>
      <c r="C269" s="66"/>
      <c r="D269" s="66"/>
      <c r="E269" s="105"/>
      <c r="F269" s="66"/>
      <c r="G269" s="66"/>
      <c r="H269" s="106"/>
      <c r="I269" s="107"/>
      <c r="J269" s="65"/>
      <c r="K269" s="65"/>
      <c r="L269" s="65"/>
      <c r="M269" s="65"/>
      <c r="N269" s="65"/>
      <c r="O269" s="65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</row>
    <row r="270" spans="1:26" x14ac:dyDescent="0.25">
      <c r="A270" s="103"/>
      <c r="B270" s="104"/>
      <c r="C270" s="66"/>
      <c r="D270" s="66"/>
      <c r="E270" s="105"/>
      <c r="F270" s="66"/>
      <c r="G270" s="66"/>
      <c r="H270" s="106"/>
      <c r="I270" s="107"/>
      <c r="J270" s="65"/>
      <c r="K270" s="65"/>
      <c r="L270" s="65"/>
      <c r="M270" s="65"/>
      <c r="N270" s="65"/>
      <c r="O270" s="65"/>
      <c r="P270" s="65"/>
      <c r="Q270" s="65"/>
      <c r="R270" s="65"/>
      <c r="S270" s="65"/>
      <c r="T270" s="65"/>
      <c r="U270" s="65"/>
      <c r="V270" s="65"/>
      <c r="W270" s="65"/>
      <c r="X270" s="65"/>
      <c r="Y270" s="65"/>
      <c r="Z270" s="65"/>
    </row>
    <row r="271" spans="1:26" x14ac:dyDescent="0.25">
      <c r="A271" s="103"/>
      <c r="B271" s="104"/>
      <c r="C271" s="66"/>
      <c r="D271" s="66"/>
      <c r="E271" s="105"/>
      <c r="F271" s="66"/>
      <c r="G271" s="66"/>
      <c r="H271" s="106"/>
      <c r="I271" s="107"/>
      <c r="J271" s="65"/>
      <c r="K271" s="65"/>
      <c r="L271" s="65"/>
      <c r="M271" s="65"/>
      <c r="N271" s="65"/>
      <c r="O271" s="65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</row>
    <row r="272" spans="1:26" x14ac:dyDescent="0.25">
      <c r="A272" s="103"/>
      <c r="B272" s="104"/>
      <c r="C272" s="66"/>
      <c r="D272" s="66"/>
      <c r="E272" s="105"/>
      <c r="F272" s="66"/>
      <c r="G272" s="66"/>
      <c r="H272" s="106"/>
      <c r="I272" s="107"/>
      <c r="J272" s="65"/>
      <c r="K272" s="65"/>
      <c r="L272" s="65"/>
      <c r="M272" s="65"/>
      <c r="N272" s="65"/>
      <c r="O272" s="65"/>
      <c r="P272" s="65"/>
      <c r="Q272" s="65"/>
      <c r="R272" s="65"/>
      <c r="S272" s="65"/>
      <c r="T272" s="65"/>
      <c r="U272" s="65"/>
      <c r="V272" s="65"/>
      <c r="W272" s="65"/>
      <c r="X272" s="65"/>
      <c r="Y272" s="65"/>
      <c r="Z272" s="65"/>
    </row>
    <row r="273" spans="1:26" x14ac:dyDescent="0.25">
      <c r="A273" s="103"/>
      <c r="B273" s="104"/>
      <c r="C273" s="66"/>
      <c r="D273" s="66"/>
      <c r="E273" s="105"/>
      <c r="F273" s="66"/>
      <c r="G273" s="66"/>
      <c r="H273" s="106"/>
      <c r="I273" s="107"/>
      <c r="J273" s="65"/>
      <c r="K273" s="65"/>
      <c r="L273" s="65"/>
      <c r="M273" s="65"/>
      <c r="N273" s="65"/>
      <c r="O273" s="65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</row>
    <row r="274" spans="1:26" x14ac:dyDescent="0.25">
      <c r="A274" s="103"/>
      <c r="B274" s="104"/>
      <c r="C274" s="66"/>
      <c r="D274" s="66"/>
      <c r="E274" s="105"/>
      <c r="F274" s="66"/>
      <c r="G274" s="66"/>
      <c r="H274" s="106"/>
      <c r="I274" s="107"/>
      <c r="J274" s="65"/>
      <c r="K274" s="65"/>
      <c r="L274" s="65"/>
      <c r="M274" s="65"/>
      <c r="N274" s="65"/>
      <c r="O274" s="65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</row>
    <row r="275" spans="1:26" x14ac:dyDescent="0.25">
      <c r="A275" s="103"/>
      <c r="B275" s="104"/>
      <c r="C275" s="66"/>
      <c r="D275" s="66"/>
      <c r="E275" s="105"/>
      <c r="F275" s="66"/>
      <c r="G275" s="66"/>
      <c r="H275" s="106"/>
      <c r="I275" s="107"/>
      <c r="J275" s="65"/>
      <c r="K275" s="65"/>
      <c r="L275" s="65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</row>
    <row r="276" spans="1:26" x14ac:dyDescent="0.25">
      <c r="A276" s="103"/>
      <c r="B276" s="104"/>
      <c r="C276" s="66"/>
      <c r="D276" s="66"/>
      <c r="E276" s="105"/>
      <c r="F276" s="66"/>
      <c r="G276" s="66"/>
      <c r="H276" s="106"/>
      <c r="I276" s="107"/>
      <c r="J276" s="65"/>
      <c r="K276" s="65"/>
      <c r="L276" s="65"/>
      <c r="M276" s="65"/>
      <c r="N276" s="65"/>
      <c r="O276" s="65"/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</row>
    <row r="277" spans="1:26" x14ac:dyDescent="0.25">
      <c r="A277" s="103"/>
      <c r="B277" s="104"/>
      <c r="C277" s="66"/>
      <c r="D277" s="66"/>
      <c r="E277" s="105"/>
      <c r="F277" s="66"/>
      <c r="G277" s="66"/>
      <c r="H277" s="106"/>
      <c r="I277" s="107"/>
      <c r="J277" s="65"/>
      <c r="K277" s="65"/>
      <c r="L277" s="65"/>
      <c r="M277" s="65"/>
      <c r="N277" s="6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</row>
    <row r="278" spans="1:26" x14ac:dyDescent="0.25">
      <c r="A278" s="103"/>
      <c r="B278" s="104"/>
      <c r="C278" s="66"/>
      <c r="D278" s="66"/>
      <c r="E278" s="105"/>
      <c r="F278" s="66"/>
      <c r="G278" s="66"/>
      <c r="H278" s="106"/>
      <c r="I278" s="107"/>
      <c r="J278" s="65"/>
      <c r="K278" s="65"/>
      <c r="L278" s="65"/>
      <c r="M278" s="65"/>
      <c r="N278" s="65"/>
      <c r="O278" s="65"/>
      <c r="P278" s="65"/>
      <c r="Q278" s="65"/>
      <c r="R278" s="65"/>
      <c r="S278" s="65"/>
      <c r="T278" s="65"/>
      <c r="U278" s="65"/>
      <c r="V278" s="65"/>
      <c r="W278" s="65"/>
      <c r="X278" s="65"/>
      <c r="Y278" s="65"/>
      <c r="Z278" s="65"/>
    </row>
    <row r="279" spans="1:26" x14ac:dyDescent="0.25">
      <c r="A279" s="103"/>
      <c r="B279" s="104"/>
      <c r="C279" s="66"/>
      <c r="D279" s="66"/>
      <c r="E279" s="105"/>
      <c r="F279" s="66"/>
      <c r="G279" s="66"/>
      <c r="H279" s="106"/>
      <c r="I279" s="107"/>
      <c r="J279" s="65"/>
      <c r="K279" s="65"/>
      <c r="L279" s="65"/>
      <c r="M279" s="65"/>
      <c r="N279" s="65"/>
      <c r="O279" s="65"/>
      <c r="P279" s="65"/>
      <c r="Q279" s="65"/>
      <c r="R279" s="65"/>
      <c r="S279" s="65"/>
      <c r="T279" s="65"/>
      <c r="U279" s="65"/>
      <c r="V279" s="65"/>
      <c r="W279" s="65"/>
      <c r="X279" s="65"/>
      <c r="Y279" s="65"/>
      <c r="Z279" s="65"/>
    </row>
    <row r="280" spans="1:26" x14ac:dyDescent="0.25">
      <c r="A280" s="103"/>
      <c r="B280" s="104"/>
      <c r="C280" s="66"/>
      <c r="D280" s="66"/>
      <c r="E280" s="105"/>
      <c r="F280" s="66"/>
      <c r="G280" s="66"/>
      <c r="H280" s="106"/>
      <c r="I280" s="107"/>
      <c r="J280" s="65"/>
      <c r="K280" s="65"/>
      <c r="L280" s="65"/>
      <c r="M280" s="65"/>
      <c r="N280" s="65"/>
      <c r="O280" s="65"/>
      <c r="P280" s="65"/>
      <c r="Q280" s="65"/>
      <c r="R280" s="65"/>
      <c r="S280" s="65"/>
      <c r="T280" s="65"/>
      <c r="U280" s="65"/>
      <c r="V280" s="65"/>
      <c r="W280" s="65"/>
      <c r="X280" s="65"/>
      <c r="Y280" s="65"/>
      <c r="Z280" s="65"/>
    </row>
    <row r="281" spans="1:26" x14ac:dyDescent="0.25">
      <c r="A281" s="103"/>
      <c r="B281" s="104"/>
      <c r="C281" s="66"/>
      <c r="D281" s="66"/>
      <c r="E281" s="105"/>
      <c r="F281" s="66"/>
      <c r="G281" s="66"/>
      <c r="H281" s="106"/>
      <c r="I281" s="107"/>
      <c r="J281" s="65"/>
      <c r="K281" s="65"/>
      <c r="L281" s="65"/>
      <c r="M281" s="65"/>
      <c r="N281" s="65"/>
      <c r="O281" s="65"/>
      <c r="P281" s="65"/>
      <c r="Q281" s="65"/>
      <c r="R281" s="65"/>
      <c r="S281" s="65"/>
      <c r="T281" s="65"/>
      <c r="U281" s="65"/>
      <c r="V281" s="65"/>
      <c r="W281" s="65"/>
      <c r="X281" s="65"/>
      <c r="Y281" s="65"/>
      <c r="Z281" s="65"/>
    </row>
    <row r="282" spans="1:26" x14ac:dyDescent="0.25">
      <c r="A282" s="103"/>
      <c r="B282" s="104"/>
      <c r="C282" s="66"/>
      <c r="D282" s="66"/>
      <c r="E282" s="105"/>
      <c r="F282" s="66"/>
      <c r="G282" s="66"/>
      <c r="H282" s="106"/>
      <c r="I282" s="107"/>
      <c r="J282" s="65"/>
      <c r="K282" s="65"/>
      <c r="L282" s="65"/>
      <c r="M282" s="65"/>
      <c r="N282" s="6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</row>
    <row r="283" spans="1:26" x14ac:dyDescent="0.25">
      <c r="A283" s="103"/>
      <c r="B283" s="104"/>
      <c r="C283" s="66"/>
      <c r="D283" s="66"/>
      <c r="E283" s="105"/>
      <c r="F283" s="66"/>
      <c r="G283" s="66"/>
      <c r="H283" s="106"/>
      <c r="I283" s="107"/>
      <c r="J283" s="65"/>
      <c r="K283" s="65"/>
      <c r="L283" s="65"/>
      <c r="M283" s="65"/>
      <c r="N283" s="65"/>
      <c r="O283" s="65"/>
      <c r="P283" s="65"/>
      <c r="Q283" s="65"/>
      <c r="R283" s="65"/>
      <c r="S283" s="65"/>
      <c r="T283" s="65"/>
      <c r="U283" s="65"/>
      <c r="V283" s="65"/>
      <c r="W283" s="65"/>
      <c r="X283" s="65"/>
      <c r="Y283" s="65"/>
      <c r="Z283" s="65"/>
    </row>
    <row r="284" spans="1:26" x14ac:dyDescent="0.25">
      <c r="A284" s="103"/>
      <c r="B284" s="104"/>
      <c r="C284" s="66"/>
      <c r="D284" s="66"/>
      <c r="E284" s="105"/>
      <c r="F284" s="66"/>
      <c r="G284" s="66"/>
      <c r="H284" s="106"/>
      <c r="I284" s="107"/>
      <c r="J284" s="65"/>
      <c r="K284" s="65"/>
      <c r="L284" s="65"/>
      <c r="M284" s="65"/>
      <c r="N284" s="65"/>
      <c r="O284" s="65"/>
      <c r="P284" s="65"/>
      <c r="Q284" s="65"/>
      <c r="R284" s="65"/>
      <c r="S284" s="65"/>
      <c r="T284" s="65"/>
      <c r="U284" s="65"/>
      <c r="V284" s="65"/>
      <c r="W284" s="65"/>
      <c r="X284" s="65"/>
      <c r="Y284" s="65"/>
      <c r="Z284" s="65"/>
    </row>
    <row r="285" spans="1:26" x14ac:dyDescent="0.25">
      <c r="A285" s="103"/>
      <c r="B285" s="104"/>
      <c r="C285" s="66"/>
      <c r="D285" s="66"/>
      <c r="E285" s="105"/>
      <c r="F285" s="66"/>
      <c r="G285" s="66"/>
      <c r="H285" s="106"/>
      <c r="I285" s="107"/>
      <c r="J285" s="65"/>
      <c r="K285" s="65"/>
      <c r="L285" s="65"/>
      <c r="M285" s="65"/>
      <c r="N285" s="65"/>
      <c r="O285" s="65"/>
      <c r="P285" s="65"/>
      <c r="Q285" s="65"/>
      <c r="R285" s="65"/>
      <c r="S285" s="65"/>
      <c r="T285" s="65"/>
      <c r="U285" s="65"/>
      <c r="V285" s="65"/>
      <c r="W285" s="65"/>
      <c r="X285" s="65"/>
      <c r="Y285" s="65"/>
      <c r="Z285" s="65"/>
    </row>
    <row r="286" spans="1:26" x14ac:dyDescent="0.25">
      <c r="A286" s="103"/>
      <c r="B286" s="104"/>
      <c r="C286" s="66"/>
      <c r="D286" s="66"/>
      <c r="E286" s="105"/>
      <c r="F286" s="66"/>
      <c r="G286" s="66"/>
      <c r="H286" s="106"/>
      <c r="I286" s="107"/>
      <c r="J286" s="65"/>
      <c r="K286" s="65"/>
      <c r="L286" s="65"/>
      <c r="M286" s="65"/>
      <c r="N286" s="65"/>
      <c r="O286" s="65"/>
      <c r="P286" s="65"/>
      <c r="Q286" s="65"/>
      <c r="R286" s="65"/>
      <c r="S286" s="65"/>
      <c r="T286" s="65"/>
      <c r="U286" s="65"/>
      <c r="V286" s="65"/>
      <c r="W286" s="65"/>
      <c r="X286" s="65"/>
      <c r="Y286" s="65"/>
      <c r="Z286" s="65"/>
    </row>
    <row r="287" spans="1:26" x14ac:dyDescent="0.25">
      <c r="A287" s="103"/>
      <c r="B287" s="104"/>
      <c r="C287" s="66"/>
      <c r="D287" s="66"/>
      <c r="E287" s="105"/>
      <c r="F287" s="66"/>
      <c r="G287" s="66"/>
      <c r="H287" s="106"/>
      <c r="I287" s="107"/>
      <c r="J287" s="65"/>
      <c r="K287" s="65"/>
      <c r="L287" s="65"/>
      <c r="M287" s="65"/>
      <c r="N287" s="65"/>
      <c r="O287" s="65"/>
      <c r="P287" s="65"/>
      <c r="Q287" s="65"/>
      <c r="R287" s="65"/>
      <c r="S287" s="65"/>
      <c r="T287" s="65"/>
      <c r="U287" s="65"/>
      <c r="V287" s="65"/>
      <c r="W287" s="65"/>
      <c r="X287" s="65"/>
      <c r="Y287" s="65"/>
      <c r="Z287" s="65"/>
    </row>
    <row r="288" spans="1:26" x14ac:dyDescent="0.25">
      <c r="A288" s="103"/>
      <c r="B288" s="104"/>
      <c r="C288" s="66"/>
      <c r="D288" s="66"/>
      <c r="E288" s="105"/>
      <c r="F288" s="66"/>
      <c r="G288" s="66"/>
      <c r="H288" s="106"/>
      <c r="I288" s="107"/>
      <c r="J288" s="65"/>
      <c r="K288" s="65"/>
      <c r="L288" s="65"/>
      <c r="M288" s="65"/>
      <c r="N288" s="65"/>
      <c r="O288" s="65"/>
      <c r="P288" s="65"/>
      <c r="Q288" s="65"/>
      <c r="R288" s="65"/>
      <c r="S288" s="65"/>
      <c r="T288" s="65"/>
      <c r="U288" s="65"/>
      <c r="V288" s="65"/>
      <c r="W288" s="65"/>
      <c r="X288" s="65"/>
      <c r="Y288" s="65"/>
      <c r="Z288" s="65"/>
    </row>
    <row r="289" spans="1:26" x14ac:dyDescent="0.25">
      <c r="A289" s="103"/>
      <c r="B289" s="104"/>
      <c r="C289" s="66"/>
      <c r="D289" s="66"/>
      <c r="E289" s="105"/>
      <c r="F289" s="66"/>
      <c r="G289" s="66"/>
      <c r="H289" s="106"/>
      <c r="I289" s="107"/>
      <c r="J289" s="65"/>
      <c r="K289" s="65"/>
      <c r="L289" s="65"/>
      <c r="M289" s="65"/>
      <c r="N289" s="65"/>
      <c r="O289" s="65"/>
      <c r="P289" s="65"/>
      <c r="Q289" s="65"/>
      <c r="R289" s="65"/>
      <c r="S289" s="65"/>
      <c r="T289" s="65"/>
      <c r="U289" s="65"/>
      <c r="V289" s="65"/>
      <c r="W289" s="65"/>
      <c r="X289" s="65"/>
      <c r="Y289" s="65"/>
      <c r="Z289" s="65"/>
    </row>
    <row r="290" spans="1:26" x14ac:dyDescent="0.25">
      <c r="A290" s="103"/>
      <c r="B290" s="104"/>
      <c r="C290" s="66"/>
      <c r="D290" s="66"/>
      <c r="E290" s="105"/>
      <c r="F290" s="66"/>
      <c r="G290" s="66"/>
      <c r="H290" s="106"/>
      <c r="I290" s="107"/>
      <c r="J290" s="65"/>
      <c r="K290" s="65"/>
      <c r="L290" s="65"/>
      <c r="M290" s="65"/>
      <c r="N290" s="65"/>
      <c r="O290" s="65"/>
      <c r="P290" s="65"/>
      <c r="Q290" s="65"/>
      <c r="R290" s="65"/>
      <c r="S290" s="65"/>
      <c r="T290" s="65"/>
      <c r="U290" s="65"/>
      <c r="V290" s="65"/>
      <c r="W290" s="65"/>
      <c r="X290" s="65"/>
      <c r="Y290" s="65"/>
      <c r="Z290" s="65"/>
    </row>
    <row r="291" spans="1:26" x14ac:dyDescent="0.25">
      <c r="A291" s="103"/>
      <c r="B291" s="104"/>
      <c r="C291" s="66"/>
      <c r="D291" s="66"/>
      <c r="E291" s="105"/>
      <c r="F291" s="66"/>
      <c r="G291" s="66"/>
      <c r="H291" s="106"/>
      <c r="I291" s="107"/>
      <c r="J291" s="65"/>
      <c r="K291" s="65"/>
      <c r="L291" s="65"/>
      <c r="M291" s="65"/>
      <c r="N291" s="65"/>
      <c r="O291" s="65"/>
      <c r="P291" s="65"/>
      <c r="Q291" s="65"/>
      <c r="R291" s="65"/>
      <c r="S291" s="65"/>
      <c r="T291" s="65"/>
      <c r="U291" s="65"/>
      <c r="V291" s="65"/>
      <c r="W291" s="65"/>
      <c r="X291" s="65"/>
      <c r="Y291" s="65"/>
      <c r="Z291" s="65"/>
    </row>
    <row r="292" spans="1:26" x14ac:dyDescent="0.25">
      <c r="A292" s="103"/>
      <c r="B292" s="104"/>
      <c r="C292" s="66"/>
      <c r="D292" s="66"/>
      <c r="E292" s="105"/>
      <c r="F292" s="66"/>
      <c r="G292" s="66"/>
      <c r="H292" s="106"/>
      <c r="I292" s="107"/>
      <c r="J292" s="65"/>
      <c r="K292" s="65"/>
      <c r="L292" s="65"/>
      <c r="M292" s="65"/>
      <c r="N292" s="65"/>
      <c r="O292" s="65"/>
      <c r="P292" s="65"/>
      <c r="Q292" s="65"/>
      <c r="R292" s="65"/>
      <c r="S292" s="65"/>
      <c r="T292" s="65"/>
      <c r="U292" s="65"/>
      <c r="V292" s="65"/>
      <c r="W292" s="65"/>
      <c r="X292" s="65"/>
      <c r="Y292" s="65"/>
      <c r="Z292" s="65"/>
    </row>
    <row r="293" spans="1:26" x14ac:dyDescent="0.25">
      <c r="A293" s="103"/>
      <c r="B293" s="104"/>
      <c r="C293" s="66"/>
      <c r="D293" s="66"/>
      <c r="E293" s="105"/>
      <c r="F293" s="66"/>
      <c r="G293" s="66"/>
      <c r="H293" s="106"/>
      <c r="I293" s="107"/>
      <c r="J293" s="65"/>
      <c r="K293" s="65"/>
      <c r="L293" s="65"/>
      <c r="M293" s="65"/>
      <c r="N293" s="65"/>
      <c r="O293" s="65"/>
      <c r="P293" s="65"/>
      <c r="Q293" s="65"/>
      <c r="R293" s="65"/>
      <c r="S293" s="65"/>
      <c r="T293" s="65"/>
      <c r="U293" s="65"/>
      <c r="V293" s="65"/>
      <c r="W293" s="65"/>
      <c r="X293" s="65"/>
      <c r="Y293" s="65"/>
      <c r="Z293" s="65"/>
    </row>
    <row r="294" spans="1:26" x14ac:dyDescent="0.25">
      <c r="A294" s="103"/>
      <c r="B294" s="104"/>
      <c r="C294" s="66"/>
      <c r="D294" s="66"/>
      <c r="E294" s="105"/>
      <c r="F294" s="66"/>
      <c r="G294" s="66"/>
      <c r="H294" s="106"/>
      <c r="I294" s="107"/>
      <c r="J294" s="65"/>
      <c r="K294" s="65"/>
      <c r="L294" s="65"/>
      <c r="M294" s="65"/>
      <c r="N294" s="65"/>
      <c r="O294" s="65"/>
      <c r="P294" s="65"/>
      <c r="Q294" s="65"/>
      <c r="R294" s="65"/>
      <c r="S294" s="65"/>
      <c r="T294" s="65"/>
      <c r="U294" s="65"/>
      <c r="V294" s="65"/>
      <c r="W294" s="65"/>
      <c r="X294" s="65"/>
      <c r="Y294" s="65"/>
      <c r="Z294" s="65"/>
    </row>
    <row r="295" spans="1:26" x14ac:dyDescent="0.25">
      <c r="A295" s="103"/>
      <c r="B295" s="104"/>
      <c r="C295" s="66"/>
      <c r="D295" s="66"/>
      <c r="E295" s="105"/>
      <c r="F295" s="66"/>
      <c r="G295" s="66"/>
      <c r="H295" s="106"/>
      <c r="I295" s="107"/>
      <c r="J295" s="65"/>
      <c r="K295" s="65"/>
      <c r="L295" s="65"/>
      <c r="M295" s="65"/>
      <c r="N295" s="65"/>
      <c r="O295" s="65"/>
      <c r="P295" s="65"/>
      <c r="Q295" s="65"/>
      <c r="R295" s="65"/>
      <c r="S295" s="65"/>
      <c r="T295" s="65"/>
      <c r="U295" s="65"/>
      <c r="V295" s="65"/>
      <c r="W295" s="65"/>
      <c r="X295" s="65"/>
      <c r="Y295" s="65"/>
      <c r="Z295" s="65"/>
    </row>
    <row r="296" spans="1:26" x14ac:dyDescent="0.25">
      <c r="A296" s="103"/>
      <c r="B296" s="104"/>
      <c r="C296" s="66"/>
      <c r="D296" s="66"/>
      <c r="E296" s="105"/>
      <c r="F296" s="66"/>
      <c r="G296" s="66"/>
      <c r="H296" s="106"/>
      <c r="I296" s="107"/>
      <c r="J296" s="65"/>
      <c r="K296" s="65"/>
      <c r="L296" s="65"/>
      <c r="M296" s="65"/>
      <c r="N296" s="65"/>
      <c r="O296" s="65"/>
      <c r="P296" s="65"/>
      <c r="Q296" s="65"/>
      <c r="R296" s="65"/>
      <c r="S296" s="65"/>
      <c r="T296" s="65"/>
      <c r="U296" s="65"/>
      <c r="V296" s="65"/>
      <c r="W296" s="65"/>
      <c r="X296" s="65"/>
      <c r="Y296" s="65"/>
      <c r="Z296" s="65"/>
    </row>
    <row r="297" spans="1:26" x14ac:dyDescent="0.25">
      <c r="A297" s="103"/>
      <c r="B297" s="104"/>
      <c r="C297" s="66"/>
      <c r="D297" s="66"/>
      <c r="E297" s="105"/>
      <c r="F297" s="66"/>
      <c r="G297" s="66"/>
      <c r="H297" s="106"/>
      <c r="I297" s="107"/>
      <c r="J297" s="65"/>
      <c r="K297" s="65"/>
      <c r="L297" s="65"/>
      <c r="M297" s="65"/>
      <c r="N297" s="65"/>
      <c r="O297" s="65"/>
      <c r="P297" s="65"/>
      <c r="Q297" s="65"/>
      <c r="R297" s="65"/>
      <c r="S297" s="65"/>
      <c r="T297" s="65"/>
      <c r="U297" s="65"/>
      <c r="V297" s="65"/>
      <c r="W297" s="65"/>
      <c r="X297" s="65"/>
      <c r="Y297" s="65"/>
      <c r="Z297" s="65"/>
    </row>
    <row r="298" spans="1:26" x14ac:dyDescent="0.25">
      <c r="A298" s="103"/>
      <c r="B298" s="104"/>
      <c r="C298" s="66"/>
      <c r="D298" s="66"/>
      <c r="E298" s="105"/>
      <c r="F298" s="66"/>
      <c r="G298" s="66"/>
      <c r="H298" s="106"/>
      <c r="I298" s="107"/>
      <c r="J298" s="65"/>
      <c r="K298" s="65"/>
      <c r="L298" s="65"/>
      <c r="M298" s="65"/>
      <c r="N298" s="65"/>
      <c r="O298" s="65"/>
      <c r="P298" s="65"/>
      <c r="Q298" s="65"/>
      <c r="R298" s="65"/>
      <c r="S298" s="65"/>
      <c r="T298" s="65"/>
      <c r="U298" s="65"/>
      <c r="V298" s="65"/>
      <c r="W298" s="65"/>
      <c r="X298" s="65"/>
      <c r="Y298" s="65"/>
      <c r="Z298" s="65"/>
    </row>
    <row r="299" spans="1:26" x14ac:dyDescent="0.25">
      <c r="A299" s="103"/>
      <c r="B299" s="104"/>
      <c r="C299" s="66"/>
      <c r="D299" s="66"/>
      <c r="E299" s="105"/>
      <c r="F299" s="66"/>
      <c r="G299" s="66"/>
      <c r="H299" s="106"/>
      <c r="I299" s="107"/>
      <c r="J299" s="65"/>
      <c r="K299" s="65"/>
      <c r="L299" s="65"/>
      <c r="M299" s="65"/>
      <c r="N299" s="65"/>
      <c r="O299" s="65"/>
      <c r="P299" s="65"/>
      <c r="Q299" s="65"/>
      <c r="R299" s="65"/>
      <c r="S299" s="65"/>
      <c r="T299" s="65"/>
      <c r="U299" s="65"/>
      <c r="V299" s="65"/>
      <c r="W299" s="65"/>
      <c r="X299" s="65"/>
      <c r="Y299" s="65"/>
      <c r="Z299" s="65"/>
    </row>
    <row r="300" spans="1:26" x14ac:dyDescent="0.25">
      <c r="A300" s="103"/>
      <c r="B300" s="104"/>
      <c r="C300" s="66"/>
      <c r="D300" s="66"/>
      <c r="E300" s="105"/>
      <c r="F300" s="66"/>
      <c r="G300" s="66"/>
      <c r="H300" s="106"/>
      <c r="I300" s="107"/>
      <c r="J300" s="65"/>
      <c r="K300" s="65"/>
      <c r="L300" s="65"/>
      <c r="M300" s="65"/>
      <c r="N300" s="65"/>
      <c r="O300" s="65"/>
      <c r="P300" s="65"/>
      <c r="Q300" s="65"/>
      <c r="R300" s="65"/>
      <c r="S300" s="65"/>
      <c r="T300" s="65"/>
      <c r="U300" s="65"/>
      <c r="V300" s="65"/>
      <c r="W300" s="65"/>
      <c r="X300" s="65"/>
      <c r="Y300" s="65"/>
      <c r="Z300" s="65"/>
    </row>
    <row r="301" spans="1:26" x14ac:dyDescent="0.25">
      <c r="A301" s="103"/>
      <c r="B301" s="104"/>
      <c r="C301" s="66"/>
      <c r="D301" s="66"/>
      <c r="E301" s="105"/>
      <c r="F301" s="66"/>
      <c r="G301" s="66"/>
      <c r="H301" s="106"/>
      <c r="I301" s="107"/>
      <c r="J301" s="65"/>
      <c r="K301" s="65"/>
      <c r="L301" s="65"/>
      <c r="M301" s="65"/>
      <c r="N301" s="65"/>
      <c r="O301" s="65"/>
      <c r="P301" s="65"/>
      <c r="Q301" s="65"/>
      <c r="R301" s="65"/>
      <c r="S301" s="65"/>
      <c r="T301" s="65"/>
      <c r="U301" s="65"/>
      <c r="V301" s="65"/>
      <c r="W301" s="65"/>
      <c r="X301" s="65"/>
      <c r="Y301" s="65"/>
      <c r="Z301" s="65"/>
    </row>
    <row r="302" spans="1:26" x14ac:dyDescent="0.25">
      <c r="A302" s="103"/>
      <c r="B302" s="104"/>
      <c r="C302" s="66"/>
      <c r="D302" s="66"/>
      <c r="E302" s="105"/>
      <c r="F302" s="66"/>
      <c r="G302" s="66"/>
      <c r="H302" s="106"/>
      <c r="I302" s="107"/>
      <c r="J302" s="65"/>
      <c r="K302" s="65"/>
      <c r="L302" s="65"/>
      <c r="M302" s="65"/>
      <c r="N302" s="65"/>
      <c r="O302" s="65"/>
      <c r="P302" s="65"/>
      <c r="Q302" s="65"/>
      <c r="R302" s="65"/>
      <c r="S302" s="65"/>
      <c r="T302" s="65"/>
      <c r="U302" s="65"/>
      <c r="V302" s="65"/>
      <c r="W302" s="65"/>
      <c r="X302" s="65"/>
      <c r="Y302" s="65"/>
      <c r="Z302" s="65"/>
    </row>
    <row r="303" spans="1:26" x14ac:dyDescent="0.25">
      <c r="A303" s="103"/>
      <c r="B303" s="104"/>
      <c r="C303" s="66"/>
      <c r="D303" s="66"/>
      <c r="E303" s="105"/>
      <c r="F303" s="66"/>
      <c r="G303" s="66"/>
      <c r="H303" s="106"/>
      <c r="I303" s="107"/>
      <c r="J303" s="65"/>
      <c r="K303" s="65"/>
      <c r="L303" s="65"/>
      <c r="M303" s="65"/>
      <c r="N303" s="65"/>
      <c r="O303" s="65"/>
      <c r="P303" s="65"/>
      <c r="Q303" s="65"/>
      <c r="R303" s="65"/>
      <c r="S303" s="65"/>
      <c r="T303" s="65"/>
      <c r="U303" s="65"/>
      <c r="V303" s="65"/>
      <c r="W303" s="65"/>
      <c r="X303" s="65"/>
      <c r="Y303" s="65"/>
      <c r="Z303" s="65"/>
    </row>
    <row r="304" spans="1:26" x14ac:dyDescent="0.25">
      <c r="A304" s="103"/>
      <c r="B304" s="104"/>
      <c r="C304" s="66"/>
      <c r="D304" s="66"/>
      <c r="E304" s="105"/>
      <c r="F304" s="66"/>
      <c r="G304" s="66"/>
      <c r="H304" s="106"/>
      <c r="I304" s="107"/>
      <c r="J304" s="65"/>
      <c r="K304" s="65"/>
      <c r="L304" s="65"/>
      <c r="M304" s="65"/>
      <c r="N304" s="65"/>
      <c r="O304" s="65"/>
      <c r="P304" s="65"/>
      <c r="Q304" s="65"/>
      <c r="R304" s="65"/>
      <c r="S304" s="65"/>
      <c r="T304" s="65"/>
      <c r="U304" s="65"/>
      <c r="V304" s="65"/>
      <c r="W304" s="65"/>
      <c r="X304" s="65"/>
      <c r="Y304" s="65"/>
      <c r="Z304" s="65"/>
    </row>
    <row r="305" spans="1:26" x14ac:dyDescent="0.25">
      <c r="A305" s="103"/>
      <c r="B305" s="104"/>
      <c r="C305" s="66"/>
      <c r="D305" s="66"/>
      <c r="E305" s="105"/>
      <c r="F305" s="66"/>
      <c r="G305" s="66"/>
      <c r="H305" s="106"/>
      <c r="I305" s="107"/>
      <c r="J305" s="65"/>
      <c r="K305" s="65"/>
      <c r="L305" s="65"/>
      <c r="M305" s="65"/>
      <c r="N305" s="65"/>
      <c r="O305" s="65"/>
      <c r="P305" s="65"/>
      <c r="Q305" s="65"/>
      <c r="R305" s="65"/>
      <c r="S305" s="65"/>
      <c r="T305" s="65"/>
      <c r="U305" s="65"/>
      <c r="V305" s="65"/>
      <c r="W305" s="65"/>
      <c r="X305" s="65"/>
      <c r="Y305" s="65"/>
      <c r="Z305" s="65"/>
    </row>
    <row r="306" spans="1:26" x14ac:dyDescent="0.25">
      <c r="A306" s="103"/>
      <c r="B306" s="104"/>
      <c r="C306" s="66"/>
      <c r="D306" s="66"/>
      <c r="E306" s="105"/>
      <c r="F306" s="66"/>
      <c r="G306" s="66"/>
      <c r="H306" s="106"/>
      <c r="I306" s="107"/>
      <c r="J306" s="65"/>
      <c r="K306" s="65"/>
      <c r="L306" s="65"/>
      <c r="M306" s="65"/>
      <c r="N306" s="65"/>
      <c r="O306" s="65"/>
      <c r="P306" s="65"/>
      <c r="Q306" s="65"/>
      <c r="R306" s="65"/>
      <c r="S306" s="65"/>
      <c r="T306" s="65"/>
      <c r="U306" s="65"/>
      <c r="V306" s="65"/>
      <c r="W306" s="65"/>
      <c r="X306" s="65"/>
      <c r="Y306" s="65"/>
      <c r="Z306" s="65"/>
    </row>
    <row r="307" spans="1:26" x14ac:dyDescent="0.25">
      <c r="A307" s="103"/>
      <c r="B307" s="104"/>
      <c r="C307" s="66"/>
      <c r="D307" s="66"/>
      <c r="E307" s="105"/>
      <c r="F307" s="66"/>
      <c r="G307" s="66"/>
      <c r="H307" s="106"/>
      <c r="I307" s="107"/>
      <c r="J307" s="65"/>
      <c r="K307" s="65"/>
      <c r="L307" s="65"/>
      <c r="M307" s="65"/>
      <c r="N307" s="65"/>
      <c r="O307" s="65"/>
      <c r="P307" s="65"/>
      <c r="Q307" s="65"/>
      <c r="R307" s="65"/>
      <c r="S307" s="65"/>
      <c r="T307" s="65"/>
      <c r="U307" s="65"/>
      <c r="V307" s="65"/>
      <c r="W307" s="65"/>
      <c r="X307" s="65"/>
      <c r="Y307" s="65"/>
      <c r="Z307" s="65"/>
    </row>
    <row r="308" spans="1:26" x14ac:dyDescent="0.25">
      <c r="A308" s="103"/>
      <c r="B308" s="104"/>
      <c r="C308" s="66"/>
      <c r="D308" s="66"/>
      <c r="E308" s="105"/>
      <c r="F308" s="66"/>
      <c r="G308" s="66"/>
      <c r="H308" s="106"/>
      <c r="I308" s="107"/>
      <c r="J308" s="65"/>
      <c r="K308" s="65"/>
      <c r="L308" s="65"/>
      <c r="M308" s="65"/>
      <c r="N308" s="65"/>
      <c r="O308" s="65"/>
      <c r="P308" s="65"/>
      <c r="Q308" s="65"/>
      <c r="R308" s="65"/>
      <c r="S308" s="65"/>
      <c r="T308" s="65"/>
      <c r="U308" s="65"/>
      <c r="V308" s="65"/>
      <c r="W308" s="65"/>
      <c r="X308" s="65"/>
      <c r="Y308" s="65"/>
      <c r="Z308" s="65"/>
    </row>
    <row r="309" spans="1:26" x14ac:dyDescent="0.25">
      <c r="A309" s="103"/>
      <c r="B309" s="104"/>
      <c r="C309" s="66"/>
      <c r="D309" s="66"/>
      <c r="E309" s="105"/>
      <c r="F309" s="66"/>
      <c r="G309" s="66"/>
      <c r="H309" s="106"/>
      <c r="I309" s="107"/>
      <c r="J309" s="65"/>
      <c r="K309" s="65"/>
      <c r="L309" s="65"/>
      <c r="M309" s="65"/>
      <c r="N309" s="65"/>
      <c r="O309" s="65"/>
      <c r="P309" s="65"/>
      <c r="Q309" s="65"/>
      <c r="R309" s="65"/>
      <c r="S309" s="65"/>
      <c r="T309" s="65"/>
      <c r="U309" s="65"/>
      <c r="V309" s="65"/>
      <c r="W309" s="65"/>
      <c r="X309" s="65"/>
      <c r="Y309" s="65"/>
      <c r="Z309" s="65"/>
    </row>
    <row r="310" spans="1:26" x14ac:dyDescent="0.25">
      <c r="A310" s="103"/>
      <c r="B310" s="104"/>
      <c r="C310" s="66"/>
      <c r="D310" s="66"/>
      <c r="E310" s="105"/>
      <c r="F310" s="66"/>
      <c r="G310" s="66"/>
      <c r="H310" s="106"/>
      <c r="I310" s="107"/>
      <c r="J310" s="65"/>
      <c r="K310" s="65"/>
      <c r="L310" s="65"/>
      <c r="M310" s="65"/>
      <c r="N310" s="65"/>
      <c r="O310" s="65"/>
      <c r="P310" s="65"/>
      <c r="Q310" s="65"/>
      <c r="R310" s="65"/>
      <c r="S310" s="65"/>
      <c r="T310" s="65"/>
      <c r="U310" s="65"/>
      <c r="V310" s="65"/>
      <c r="W310" s="65"/>
      <c r="X310" s="65"/>
      <c r="Y310" s="65"/>
      <c r="Z310" s="65"/>
    </row>
    <row r="311" spans="1:26" x14ac:dyDescent="0.25">
      <c r="A311" s="103"/>
      <c r="B311" s="104"/>
      <c r="C311" s="66"/>
      <c r="D311" s="66"/>
      <c r="E311" s="105"/>
      <c r="F311" s="66"/>
      <c r="G311" s="66"/>
      <c r="H311" s="106"/>
      <c r="I311" s="107"/>
      <c r="J311" s="65"/>
      <c r="K311" s="65"/>
      <c r="L311" s="65"/>
      <c r="M311" s="65"/>
      <c r="N311" s="65"/>
      <c r="O311" s="65"/>
      <c r="P311" s="65"/>
      <c r="Q311" s="65"/>
      <c r="R311" s="65"/>
      <c r="S311" s="65"/>
      <c r="T311" s="65"/>
      <c r="U311" s="65"/>
      <c r="V311" s="65"/>
      <c r="W311" s="65"/>
      <c r="X311" s="65"/>
      <c r="Y311" s="65"/>
      <c r="Z311" s="65"/>
    </row>
    <row r="312" spans="1:26" x14ac:dyDescent="0.25">
      <c r="A312" s="103"/>
      <c r="B312" s="104"/>
      <c r="C312" s="66"/>
      <c r="D312" s="66"/>
      <c r="E312" s="105"/>
      <c r="F312" s="66"/>
      <c r="G312" s="66"/>
      <c r="H312" s="106"/>
      <c r="I312" s="107"/>
      <c r="J312" s="65"/>
      <c r="K312" s="65"/>
      <c r="L312" s="65"/>
      <c r="M312" s="65"/>
      <c r="N312" s="65"/>
      <c r="O312" s="65"/>
      <c r="P312" s="65"/>
      <c r="Q312" s="65"/>
      <c r="R312" s="65"/>
      <c r="S312" s="65"/>
      <c r="T312" s="65"/>
      <c r="U312" s="65"/>
      <c r="V312" s="65"/>
      <c r="W312" s="65"/>
      <c r="X312" s="65"/>
      <c r="Y312" s="65"/>
      <c r="Z312" s="65"/>
    </row>
    <row r="313" spans="1:26" x14ac:dyDescent="0.25">
      <c r="A313" s="103"/>
      <c r="B313" s="104"/>
      <c r="C313" s="66"/>
      <c r="D313" s="66"/>
      <c r="E313" s="105"/>
      <c r="F313" s="66"/>
      <c r="G313" s="66"/>
      <c r="H313" s="106"/>
      <c r="I313" s="107"/>
      <c r="J313" s="65"/>
      <c r="K313" s="65"/>
      <c r="L313" s="65"/>
      <c r="M313" s="65"/>
      <c r="N313" s="65"/>
      <c r="O313" s="65"/>
      <c r="P313" s="65"/>
      <c r="Q313" s="65"/>
      <c r="R313" s="65"/>
      <c r="S313" s="65"/>
      <c r="T313" s="65"/>
      <c r="U313" s="65"/>
      <c r="V313" s="65"/>
      <c r="W313" s="65"/>
      <c r="X313" s="65"/>
      <c r="Y313" s="65"/>
      <c r="Z313" s="65"/>
    </row>
    <row r="314" spans="1:26" x14ac:dyDescent="0.25">
      <c r="A314" s="103"/>
      <c r="B314" s="104"/>
      <c r="C314" s="66"/>
      <c r="D314" s="66"/>
      <c r="E314" s="105"/>
      <c r="F314" s="66"/>
      <c r="G314" s="66"/>
      <c r="H314" s="106"/>
      <c r="I314" s="107"/>
      <c r="J314" s="65"/>
      <c r="K314" s="65"/>
      <c r="L314" s="65"/>
      <c r="M314" s="65"/>
      <c r="N314" s="65"/>
      <c r="O314" s="65"/>
      <c r="P314" s="65"/>
      <c r="Q314" s="65"/>
      <c r="R314" s="65"/>
      <c r="S314" s="65"/>
      <c r="T314" s="65"/>
      <c r="U314" s="65"/>
      <c r="V314" s="65"/>
      <c r="W314" s="65"/>
      <c r="X314" s="65"/>
      <c r="Y314" s="65"/>
      <c r="Z314" s="65"/>
    </row>
    <row r="315" spans="1:26" x14ac:dyDescent="0.25">
      <c r="A315" s="103"/>
      <c r="B315" s="104"/>
      <c r="C315" s="66"/>
      <c r="D315" s="66"/>
      <c r="E315" s="105"/>
      <c r="F315" s="66"/>
      <c r="G315" s="66"/>
      <c r="H315" s="106"/>
      <c r="I315" s="107"/>
      <c r="J315" s="65"/>
      <c r="K315" s="65"/>
      <c r="L315" s="65"/>
      <c r="M315" s="65"/>
      <c r="N315" s="65"/>
      <c r="O315" s="65"/>
      <c r="P315" s="65"/>
      <c r="Q315" s="65"/>
      <c r="R315" s="65"/>
      <c r="S315" s="65"/>
      <c r="T315" s="65"/>
      <c r="U315" s="65"/>
      <c r="V315" s="65"/>
      <c r="W315" s="65"/>
      <c r="X315" s="65"/>
      <c r="Y315" s="65"/>
      <c r="Z315" s="65"/>
    </row>
    <row r="316" spans="1:26" x14ac:dyDescent="0.25">
      <c r="A316" s="103"/>
      <c r="B316" s="104"/>
      <c r="C316" s="66"/>
      <c r="D316" s="66"/>
      <c r="E316" s="105"/>
      <c r="F316" s="66"/>
      <c r="G316" s="66"/>
      <c r="H316" s="106"/>
      <c r="I316" s="107"/>
      <c r="J316" s="65"/>
      <c r="K316" s="65"/>
      <c r="L316" s="65"/>
      <c r="M316" s="65"/>
      <c r="N316" s="65"/>
      <c r="O316" s="65"/>
      <c r="P316" s="65"/>
      <c r="Q316" s="65"/>
      <c r="R316" s="65"/>
      <c r="S316" s="65"/>
      <c r="T316" s="65"/>
      <c r="U316" s="65"/>
      <c r="V316" s="65"/>
      <c r="W316" s="65"/>
      <c r="X316" s="65"/>
      <c r="Y316" s="65"/>
      <c r="Z316" s="65"/>
    </row>
    <row r="317" spans="1:26" x14ac:dyDescent="0.25">
      <c r="A317" s="103"/>
      <c r="B317" s="104"/>
      <c r="C317" s="66"/>
      <c r="D317" s="66"/>
      <c r="E317" s="105"/>
      <c r="F317" s="66"/>
      <c r="G317" s="66"/>
      <c r="H317" s="106"/>
      <c r="I317" s="107"/>
      <c r="J317" s="65"/>
      <c r="K317" s="65"/>
      <c r="L317" s="65"/>
      <c r="M317" s="65"/>
      <c r="N317" s="65"/>
      <c r="O317" s="65"/>
      <c r="P317" s="65"/>
      <c r="Q317" s="65"/>
      <c r="R317" s="65"/>
      <c r="S317" s="65"/>
      <c r="T317" s="65"/>
      <c r="U317" s="65"/>
      <c r="V317" s="65"/>
      <c r="W317" s="65"/>
      <c r="X317" s="65"/>
      <c r="Y317" s="65"/>
      <c r="Z317" s="65"/>
    </row>
    <row r="318" spans="1:26" x14ac:dyDescent="0.25">
      <c r="A318" s="103"/>
      <c r="B318" s="104"/>
      <c r="C318" s="66"/>
      <c r="D318" s="66"/>
      <c r="E318" s="105"/>
      <c r="F318" s="66"/>
      <c r="G318" s="66"/>
      <c r="H318" s="106"/>
      <c r="I318" s="107"/>
      <c r="J318" s="65"/>
      <c r="K318" s="65"/>
      <c r="L318" s="65"/>
      <c r="M318" s="65"/>
      <c r="N318" s="65"/>
      <c r="O318" s="65"/>
      <c r="P318" s="65"/>
      <c r="Q318" s="65"/>
      <c r="R318" s="65"/>
      <c r="S318" s="65"/>
      <c r="T318" s="65"/>
      <c r="U318" s="65"/>
      <c r="V318" s="65"/>
      <c r="W318" s="65"/>
      <c r="X318" s="65"/>
      <c r="Y318" s="65"/>
      <c r="Z318" s="65"/>
    </row>
    <row r="319" spans="1:26" x14ac:dyDescent="0.25">
      <c r="A319" s="103"/>
      <c r="B319" s="104"/>
      <c r="C319" s="66"/>
      <c r="D319" s="66"/>
      <c r="E319" s="105"/>
      <c r="F319" s="66"/>
      <c r="G319" s="66"/>
      <c r="H319" s="106"/>
      <c r="I319" s="107"/>
      <c r="J319" s="65"/>
      <c r="K319" s="65"/>
      <c r="L319" s="65"/>
      <c r="M319" s="65"/>
      <c r="N319" s="65"/>
      <c r="O319" s="65"/>
      <c r="P319" s="65"/>
      <c r="Q319" s="65"/>
      <c r="R319" s="65"/>
      <c r="S319" s="65"/>
      <c r="T319" s="65"/>
      <c r="U319" s="65"/>
      <c r="V319" s="65"/>
      <c r="W319" s="65"/>
      <c r="X319" s="65"/>
      <c r="Y319" s="65"/>
      <c r="Z319" s="65"/>
    </row>
    <row r="320" spans="1:26" x14ac:dyDescent="0.25">
      <c r="A320" s="103"/>
      <c r="B320" s="104"/>
      <c r="C320" s="66"/>
      <c r="D320" s="66"/>
      <c r="E320" s="105"/>
      <c r="F320" s="66"/>
      <c r="G320" s="66"/>
      <c r="H320" s="106"/>
      <c r="I320" s="107"/>
      <c r="J320" s="65"/>
      <c r="K320" s="65"/>
      <c r="L320" s="65"/>
      <c r="M320" s="65"/>
      <c r="N320" s="65"/>
      <c r="O320" s="65"/>
      <c r="P320" s="65"/>
      <c r="Q320" s="65"/>
      <c r="R320" s="65"/>
      <c r="S320" s="65"/>
      <c r="T320" s="65"/>
      <c r="U320" s="65"/>
      <c r="V320" s="65"/>
      <c r="W320" s="65"/>
      <c r="X320" s="65"/>
      <c r="Y320" s="65"/>
      <c r="Z320" s="65"/>
    </row>
    <row r="321" spans="1:26" x14ac:dyDescent="0.25">
      <c r="A321" s="103"/>
      <c r="B321" s="104"/>
      <c r="C321" s="66"/>
      <c r="D321" s="66"/>
      <c r="E321" s="105"/>
      <c r="F321" s="66"/>
      <c r="G321" s="66"/>
      <c r="H321" s="106"/>
      <c r="I321" s="107"/>
      <c r="J321" s="65"/>
      <c r="K321" s="65"/>
      <c r="L321" s="65"/>
      <c r="M321" s="65"/>
      <c r="N321" s="65"/>
      <c r="O321" s="65"/>
      <c r="P321" s="65"/>
      <c r="Q321" s="65"/>
      <c r="R321" s="65"/>
      <c r="S321" s="65"/>
      <c r="T321" s="65"/>
      <c r="U321" s="65"/>
      <c r="V321" s="65"/>
      <c r="W321" s="65"/>
      <c r="X321" s="65"/>
      <c r="Y321" s="65"/>
      <c r="Z321" s="65"/>
    </row>
    <row r="322" spans="1:26" x14ac:dyDescent="0.25">
      <c r="A322" s="103"/>
      <c r="B322" s="104"/>
      <c r="C322" s="66"/>
      <c r="D322" s="66"/>
      <c r="E322" s="105"/>
      <c r="F322" s="66"/>
      <c r="G322" s="66"/>
      <c r="H322" s="106"/>
      <c r="I322" s="107"/>
      <c r="J322" s="65"/>
      <c r="K322" s="65"/>
      <c r="L322" s="65"/>
      <c r="M322" s="65"/>
      <c r="N322" s="65"/>
      <c r="O322" s="65"/>
      <c r="P322" s="65"/>
      <c r="Q322" s="65"/>
      <c r="R322" s="65"/>
      <c r="S322" s="65"/>
      <c r="T322" s="65"/>
      <c r="U322" s="65"/>
      <c r="V322" s="65"/>
      <c r="W322" s="65"/>
      <c r="X322" s="65"/>
      <c r="Y322" s="65"/>
      <c r="Z322" s="65"/>
    </row>
    <row r="323" spans="1:26" x14ac:dyDescent="0.25">
      <c r="A323" s="103"/>
      <c r="B323" s="104"/>
      <c r="C323" s="66"/>
      <c r="D323" s="66"/>
      <c r="E323" s="105"/>
      <c r="F323" s="66"/>
      <c r="G323" s="66"/>
      <c r="H323" s="106"/>
      <c r="I323" s="107"/>
      <c r="J323" s="65"/>
      <c r="K323" s="65"/>
      <c r="L323" s="65"/>
      <c r="M323" s="65"/>
      <c r="N323" s="65"/>
      <c r="O323" s="65"/>
      <c r="P323" s="65"/>
      <c r="Q323" s="65"/>
      <c r="R323" s="65"/>
      <c r="S323" s="65"/>
      <c r="T323" s="65"/>
      <c r="U323" s="65"/>
      <c r="V323" s="65"/>
      <c r="W323" s="65"/>
      <c r="X323" s="65"/>
      <c r="Y323" s="65"/>
      <c r="Z323" s="65"/>
    </row>
    <row r="324" spans="1:26" x14ac:dyDescent="0.25">
      <c r="A324" s="103"/>
      <c r="B324" s="104"/>
      <c r="C324" s="66"/>
      <c r="D324" s="66"/>
      <c r="E324" s="105"/>
      <c r="F324" s="66"/>
      <c r="G324" s="66"/>
      <c r="H324" s="106"/>
      <c r="I324" s="107"/>
      <c r="J324" s="65"/>
      <c r="K324" s="65"/>
      <c r="L324" s="65"/>
      <c r="M324" s="65"/>
      <c r="N324" s="65"/>
      <c r="O324" s="65"/>
      <c r="P324" s="65"/>
      <c r="Q324" s="65"/>
      <c r="R324" s="65"/>
      <c r="S324" s="65"/>
      <c r="T324" s="65"/>
      <c r="U324" s="65"/>
      <c r="V324" s="65"/>
      <c r="W324" s="65"/>
      <c r="X324" s="65"/>
      <c r="Y324" s="65"/>
      <c r="Z324" s="65"/>
    </row>
    <row r="325" spans="1:26" x14ac:dyDescent="0.25">
      <c r="A325" s="103"/>
      <c r="B325" s="104"/>
      <c r="C325" s="66"/>
      <c r="D325" s="66"/>
      <c r="E325" s="105"/>
      <c r="F325" s="66"/>
      <c r="G325" s="66"/>
      <c r="H325" s="106"/>
      <c r="I325" s="107"/>
      <c r="J325" s="65"/>
      <c r="K325" s="65"/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</row>
    <row r="326" spans="1:26" x14ac:dyDescent="0.25">
      <c r="A326" s="103"/>
      <c r="B326" s="104"/>
      <c r="C326" s="66"/>
      <c r="D326" s="66"/>
      <c r="E326" s="105"/>
      <c r="F326" s="66"/>
      <c r="G326" s="66"/>
      <c r="H326" s="106"/>
      <c r="I326" s="107"/>
      <c r="J326" s="65"/>
      <c r="K326" s="65"/>
      <c r="L326" s="65"/>
      <c r="M326" s="65"/>
      <c r="N326" s="65"/>
      <c r="O326" s="65"/>
      <c r="P326" s="65"/>
      <c r="Q326" s="65"/>
      <c r="R326" s="65"/>
      <c r="S326" s="65"/>
      <c r="T326" s="65"/>
      <c r="U326" s="65"/>
      <c r="V326" s="65"/>
      <c r="W326" s="65"/>
      <c r="X326" s="65"/>
      <c r="Y326" s="65"/>
      <c r="Z326" s="65"/>
    </row>
    <row r="327" spans="1:26" x14ac:dyDescent="0.25">
      <c r="A327" s="103"/>
      <c r="B327" s="104"/>
      <c r="C327" s="66"/>
      <c r="D327" s="66"/>
      <c r="E327" s="105"/>
      <c r="F327" s="66"/>
      <c r="G327" s="66"/>
      <c r="H327" s="106"/>
      <c r="I327" s="107"/>
      <c r="J327" s="65"/>
      <c r="K327" s="65"/>
      <c r="L327" s="65"/>
      <c r="M327" s="65"/>
      <c r="N327" s="65"/>
      <c r="O327" s="65"/>
      <c r="P327" s="65"/>
      <c r="Q327" s="65"/>
      <c r="R327" s="65"/>
      <c r="S327" s="65"/>
      <c r="T327" s="65"/>
      <c r="U327" s="65"/>
      <c r="V327" s="65"/>
      <c r="W327" s="65"/>
      <c r="X327" s="65"/>
      <c r="Y327" s="65"/>
      <c r="Z327" s="65"/>
    </row>
    <row r="328" spans="1:26" x14ac:dyDescent="0.25">
      <c r="A328" s="103"/>
      <c r="B328" s="104"/>
      <c r="C328" s="66"/>
      <c r="D328" s="66"/>
      <c r="E328" s="105"/>
      <c r="F328" s="66"/>
      <c r="G328" s="66"/>
      <c r="H328" s="106"/>
      <c r="I328" s="107"/>
      <c r="J328" s="65"/>
      <c r="K328" s="65"/>
      <c r="L328" s="65"/>
      <c r="M328" s="65"/>
      <c r="N328" s="65"/>
      <c r="O328" s="65"/>
      <c r="P328" s="65"/>
      <c r="Q328" s="65"/>
      <c r="R328" s="65"/>
      <c r="S328" s="65"/>
      <c r="T328" s="65"/>
      <c r="U328" s="65"/>
      <c r="V328" s="65"/>
      <c r="W328" s="65"/>
      <c r="X328" s="65"/>
      <c r="Y328" s="65"/>
      <c r="Z328" s="65"/>
    </row>
    <row r="329" spans="1:26" x14ac:dyDescent="0.25">
      <c r="A329" s="103"/>
      <c r="B329" s="104"/>
      <c r="C329" s="66"/>
      <c r="D329" s="66"/>
      <c r="E329" s="105"/>
      <c r="F329" s="66"/>
      <c r="G329" s="66"/>
      <c r="H329" s="106"/>
      <c r="I329" s="107"/>
      <c r="J329" s="65"/>
      <c r="K329" s="65"/>
      <c r="L329" s="65"/>
      <c r="M329" s="65"/>
      <c r="N329" s="65"/>
      <c r="O329" s="65"/>
      <c r="P329" s="65"/>
      <c r="Q329" s="65"/>
      <c r="R329" s="65"/>
      <c r="S329" s="65"/>
      <c r="T329" s="65"/>
      <c r="U329" s="65"/>
      <c r="V329" s="65"/>
      <c r="W329" s="65"/>
      <c r="X329" s="65"/>
      <c r="Y329" s="65"/>
      <c r="Z329" s="65"/>
    </row>
    <row r="330" spans="1:26" x14ac:dyDescent="0.25">
      <c r="A330" s="103"/>
      <c r="B330" s="104"/>
      <c r="C330" s="66"/>
      <c r="D330" s="66"/>
      <c r="E330" s="105"/>
      <c r="F330" s="66"/>
      <c r="G330" s="66"/>
      <c r="H330" s="106"/>
      <c r="I330" s="107"/>
      <c r="J330" s="65"/>
      <c r="K330" s="65"/>
      <c r="L330" s="65"/>
      <c r="M330" s="65"/>
      <c r="N330" s="65"/>
      <c r="O330" s="65"/>
      <c r="P330" s="65"/>
      <c r="Q330" s="65"/>
      <c r="R330" s="65"/>
      <c r="S330" s="65"/>
      <c r="T330" s="65"/>
      <c r="U330" s="65"/>
      <c r="V330" s="65"/>
      <c r="W330" s="65"/>
      <c r="X330" s="65"/>
      <c r="Y330" s="65"/>
      <c r="Z330" s="65"/>
    </row>
    <row r="331" spans="1:26" x14ac:dyDescent="0.25">
      <c r="A331" s="103"/>
      <c r="B331" s="104"/>
      <c r="C331" s="66"/>
      <c r="D331" s="66"/>
      <c r="E331" s="105"/>
      <c r="F331" s="66"/>
      <c r="G331" s="66"/>
      <c r="H331" s="106"/>
      <c r="I331" s="107"/>
      <c r="J331" s="65"/>
      <c r="K331" s="65"/>
      <c r="L331" s="65"/>
      <c r="M331" s="65"/>
      <c r="N331" s="65"/>
      <c r="O331" s="65"/>
      <c r="P331" s="65"/>
      <c r="Q331" s="65"/>
      <c r="R331" s="65"/>
      <c r="S331" s="65"/>
      <c r="T331" s="65"/>
      <c r="U331" s="65"/>
      <c r="V331" s="65"/>
      <c r="W331" s="65"/>
      <c r="X331" s="65"/>
      <c r="Y331" s="65"/>
      <c r="Z331" s="65"/>
    </row>
    <row r="332" spans="1:26" x14ac:dyDescent="0.25">
      <c r="A332" s="103"/>
      <c r="B332" s="104"/>
      <c r="C332" s="66"/>
      <c r="D332" s="66"/>
      <c r="E332" s="105"/>
      <c r="F332" s="66"/>
      <c r="G332" s="66"/>
      <c r="H332" s="106"/>
      <c r="I332" s="107"/>
      <c r="J332" s="65"/>
      <c r="K332" s="65"/>
      <c r="L332" s="65"/>
      <c r="M332" s="65"/>
      <c r="N332" s="65"/>
      <c r="O332" s="65"/>
      <c r="P332" s="65"/>
      <c r="Q332" s="65"/>
      <c r="R332" s="65"/>
      <c r="S332" s="65"/>
      <c r="T332" s="65"/>
      <c r="U332" s="65"/>
      <c r="V332" s="65"/>
      <c r="W332" s="65"/>
      <c r="X332" s="65"/>
      <c r="Y332" s="65"/>
      <c r="Z332" s="65"/>
    </row>
    <row r="333" spans="1:26" x14ac:dyDescent="0.25">
      <c r="A333" s="103"/>
      <c r="B333" s="104"/>
      <c r="C333" s="66"/>
      <c r="D333" s="66"/>
      <c r="E333" s="105"/>
      <c r="F333" s="66"/>
      <c r="G333" s="66"/>
      <c r="H333" s="106"/>
      <c r="I333" s="107"/>
      <c r="J333" s="65"/>
      <c r="K333" s="65"/>
      <c r="L333" s="65"/>
      <c r="M333" s="65"/>
      <c r="N333" s="65"/>
      <c r="O333" s="65"/>
      <c r="P333" s="65"/>
      <c r="Q333" s="65"/>
      <c r="R333" s="65"/>
      <c r="S333" s="65"/>
      <c r="T333" s="65"/>
      <c r="U333" s="65"/>
      <c r="V333" s="65"/>
      <c r="W333" s="65"/>
      <c r="X333" s="65"/>
      <c r="Y333" s="65"/>
      <c r="Z333" s="65"/>
    </row>
    <row r="334" spans="1:26" x14ac:dyDescent="0.25">
      <c r="A334" s="103"/>
      <c r="B334" s="104"/>
      <c r="C334" s="66"/>
      <c r="D334" s="66"/>
      <c r="E334" s="105"/>
      <c r="F334" s="66"/>
      <c r="G334" s="66"/>
      <c r="H334" s="106"/>
      <c r="I334" s="107"/>
      <c r="J334" s="65"/>
      <c r="K334" s="65"/>
      <c r="L334" s="65"/>
      <c r="M334" s="65"/>
      <c r="N334" s="65"/>
      <c r="O334" s="65"/>
      <c r="P334" s="65"/>
      <c r="Q334" s="65"/>
      <c r="R334" s="65"/>
      <c r="S334" s="65"/>
      <c r="T334" s="65"/>
      <c r="U334" s="65"/>
      <c r="V334" s="65"/>
      <c r="W334" s="65"/>
      <c r="X334" s="65"/>
      <c r="Y334" s="65"/>
      <c r="Z334" s="65"/>
    </row>
    <row r="335" spans="1:26" x14ac:dyDescent="0.25">
      <c r="A335" s="103"/>
      <c r="B335" s="104"/>
      <c r="C335" s="66"/>
      <c r="D335" s="66"/>
      <c r="E335" s="105"/>
      <c r="F335" s="66"/>
      <c r="G335" s="66"/>
      <c r="H335" s="106"/>
      <c r="I335" s="107"/>
      <c r="J335" s="65"/>
      <c r="K335" s="65"/>
      <c r="L335" s="65"/>
      <c r="M335" s="65"/>
      <c r="N335" s="65"/>
      <c r="O335" s="65"/>
      <c r="P335" s="65"/>
      <c r="Q335" s="65"/>
      <c r="R335" s="65"/>
      <c r="S335" s="65"/>
      <c r="T335" s="65"/>
      <c r="U335" s="65"/>
      <c r="V335" s="65"/>
      <c r="W335" s="65"/>
      <c r="X335" s="65"/>
      <c r="Y335" s="65"/>
      <c r="Z335" s="65"/>
    </row>
    <row r="336" spans="1:26" x14ac:dyDescent="0.25">
      <c r="A336" s="103"/>
      <c r="B336" s="104"/>
      <c r="C336" s="66"/>
      <c r="D336" s="66"/>
      <c r="E336" s="105"/>
      <c r="F336" s="66"/>
      <c r="G336" s="66"/>
      <c r="H336" s="106"/>
      <c r="I336" s="107"/>
      <c r="J336" s="65"/>
      <c r="K336" s="65"/>
      <c r="L336" s="65"/>
      <c r="M336" s="65"/>
      <c r="N336" s="65"/>
      <c r="O336" s="65"/>
      <c r="P336" s="65"/>
      <c r="Q336" s="65"/>
      <c r="R336" s="65"/>
      <c r="S336" s="65"/>
      <c r="T336" s="65"/>
      <c r="U336" s="65"/>
      <c r="V336" s="65"/>
      <c r="W336" s="65"/>
      <c r="X336" s="65"/>
      <c r="Y336" s="65"/>
      <c r="Z336" s="65"/>
    </row>
    <row r="337" spans="1:26" x14ac:dyDescent="0.25">
      <c r="A337" s="103"/>
      <c r="B337" s="104"/>
      <c r="C337" s="66"/>
      <c r="D337" s="66"/>
      <c r="E337" s="105"/>
      <c r="F337" s="66"/>
      <c r="G337" s="66"/>
      <c r="H337" s="106"/>
      <c r="I337" s="107"/>
      <c r="J337" s="65"/>
      <c r="K337" s="65"/>
      <c r="L337" s="65"/>
      <c r="M337" s="65"/>
      <c r="N337" s="6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</row>
    <row r="338" spans="1:26" x14ac:dyDescent="0.25">
      <c r="A338" s="103"/>
      <c r="B338" s="104"/>
      <c r="C338" s="66"/>
      <c r="D338" s="66"/>
      <c r="E338" s="105"/>
      <c r="F338" s="66"/>
      <c r="G338" s="66"/>
      <c r="H338" s="106"/>
      <c r="I338" s="107"/>
      <c r="J338" s="65"/>
      <c r="K338" s="65"/>
      <c r="L338" s="65"/>
      <c r="M338" s="65"/>
      <c r="N338" s="65"/>
      <c r="O338" s="65"/>
      <c r="P338" s="65"/>
      <c r="Q338" s="65"/>
      <c r="R338" s="65"/>
      <c r="S338" s="65"/>
      <c r="T338" s="65"/>
      <c r="U338" s="65"/>
      <c r="V338" s="65"/>
      <c r="W338" s="65"/>
      <c r="X338" s="65"/>
      <c r="Y338" s="65"/>
      <c r="Z338" s="65"/>
    </row>
    <row r="339" spans="1:26" x14ac:dyDescent="0.25">
      <c r="A339" s="103"/>
      <c r="B339" s="104"/>
      <c r="C339" s="66"/>
      <c r="D339" s="66"/>
      <c r="E339" s="105"/>
      <c r="F339" s="66"/>
      <c r="G339" s="66"/>
      <c r="H339" s="106"/>
      <c r="I339" s="107"/>
      <c r="J339" s="65"/>
      <c r="K339" s="65"/>
      <c r="L339" s="65"/>
      <c r="M339" s="65"/>
      <c r="N339" s="65"/>
      <c r="O339" s="65"/>
      <c r="P339" s="65"/>
      <c r="Q339" s="65"/>
      <c r="R339" s="65"/>
      <c r="S339" s="65"/>
      <c r="T339" s="65"/>
      <c r="U339" s="65"/>
      <c r="V339" s="65"/>
      <c r="W339" s="65"/>
      <c r="X339" s="65"/>
      <c r="Y339" s="65"/>
      <c r="Z339" s="65"/>
    </row>
    <row r="340" spans="1:26" x14ac:dyDescent="0.25">
      <c r="A340" s="103"/>
      <c r="B340" s="104"/>
      <c r="C340" s="66"/>
      <c r="D340" s="66"/>
      <c r="E340" s="105"/>
      <c r="F340" s="66"/>
      <c r="G340" s="66"/>
      <c r="H340" s="106"/>
      <c r="I340" s="107"/>
      <c r="J340" s="65"/>
      <c r="K340" s="65"/>
      <c r="L340" s="65"/>
      <c r="M340" s="65"/>
      <c r="N340" s="65"/>
      <c r="O340" s="65"/>
      <c r="P340" s="65"/>
      <c r="Q340" s="65"/>
      <c r="R340" s="65"/>
      <c r="S340" s="65"/>
      <c r="T340" s="65"/>
      <c r="U340" s="65"/>
      <c r="V340" s="65"/>
      <c r="W340" s="65"/>
      <c r="X340" s="65"/>
      <c r="Y340" s="65"/>
      <c r="Z340" s="65"/>
    </row>
    <row r="341" spans="1:26" x14ac:dyDescent="0.25">
      <c r="A341" s="103"/>
      <c r="B341" s="104"/>
      <c r="C341" s="66"/>
      <c r="D341" s="66"/>
      <c r="E341" s="105"/>
      <c r="F341" s="66"/>
      <c r="G341" s="66"/>
      <c r="H341" s="106"/>
      <c r="I341" s="107"/>
      <c r="J341" s="65"/>
      <c r="K341" s="65"/>
      <c r="L341" s="65"/>
      <c r="M341" s="65"/>
      <c r="N341" s="65"/>
      <c r="O341" s="65"/>
      <c r="P341" s="65"/>
      <c r="Q341" s="65"/>
      <c r="R341" s="65"/>
      <c r="S341" s="65"/>
      <c r="T341" s="65"/>
      <c r="U341" s="65"/>
      <c r="V341" s="65"/>
      <c r="W341" s="65"/>
      <c r="X341" s="65"/>
      <c r="Y341" s="65"/>
      <c r="Z341" s="65"/>
    </row>
    <row r="342" spans="1:26" x14ac:dyDescent="0.25">
      <c r="A342" s="103"/>
      <c r="B342" s="104"/>
      <c r="C342" s="66"/>
      <c r="D342" s="66"/>
      <c r="E342" s="105"/>
      <c r="F342" s="66"/>
      <c r="G342" s="66"/>
      <c r="H342" s="106"/>
      <c r="I342" s="107"/>
      <c r="J342" s="65"/>
      <c r="K342" s="65"/>
      <c r="L342" s="65"/>
      <c r="M342" s="65"/>
      <c r="N342" s="65"/>
      <c r="O342" s="65"/>
      <c r="P342" s="65"/>
      <c r="Q342" s="65"/>
      <c r="R342" s="65"/>
      <c r="S342" s="65"/>
      <c r="T342" s="65"/>
      <c r="U342" s="65"/>
      <c r="V342" s="65"/>
      <c r="W342" s="65"/>
      <c r="X342" s="65"/>
      <c r="Y342" s="65"/>
      <c r="Z342" s="65"/>
    </row>
    <row r="343" spans="1:26" x14ac:dyDescent="0.25">
      <c r="A343" s="103"/>
      <c r="B343" s="104"/>
      <c r="C343" s="66"/>
      <c r="D343" s="66"/>
      <c r="E343" s="105"/>
      <c r="F343" s="66"/>
      <c r="G343" s="66"/>
      <c r="H343" s="106"/>
      <c r="I343" s="107"/>
      <c r="J343" s="65"/>
      <c r="K343" s="65"/>
      <c r="L343" s="65"/>
      <c r="M343" s="65"/>
      <c r="N343" s="65"/>
      <c r="O343" s="65"/>
      <c r="P343" s="65"/>
      <c r="Q343" s="65"/>
      <c r="R343" s="65"/>
      <c r="S343" s="65"/>
      <c r="T343" s="65"/>
      <c r="U343" s="65"/>
      <c r="V343" s="65"/>
      <c r="W343" s="65"/>
      <c r="X343" s="65"/>
      <c r="Y343" s="65"/>
      <c r="Z343" s="65"/>
    </row>
    <row r="344" spans="1:26" x14ac:dyDescent="0.25">
      <c r="A344" s="103"/>
      <c r="B344" s="104"/>
      <c r="C344" s="66"/>
      <c r="D344" s="66"/>
      <c r="E344" s="105"/>
      <c r="F344" s="66"/>
      <c r="G344" s="66"/>
      <c r="H344" s="106"/>
      <c r="I344" s="107"/>
      <c r="J344" s="65"/>
      <c r="K344" s="65"/>
      <c r="L344" s="65"/>
      <c r="M344" s="65"/>
      <c r="N344" s="65"/>
      <c r="O344" s="65"/>
      <c r="P344" s="65"/>
      <c r="Q344" s="65"/>
      <c r="R344" s="65"/>
      <c r="S344" s="65"/>
      <c r="T344" s="65"/>
      <c r="U344" s="65"/>
      <c r="V344" s="65"/>
      <c r="W344" s="65"/>
      <c r="X344" s="65"/>
      <c r="Y344" s="65"/>
      <c r="Z344" s="65"/>
    </row>
    <row r="345" spans="1:26" x14ac:dyDescent="0.25">
      <c r="A345" s="103"/>
      <c r="B345" s="104"/>
      <c r="C345" s="66"/>
      <c r="D345" s="66"/>
      <c r="E345" s="105"/>
      <c r="F345" s="66"/>
      <c r="G345" s="66"/>
      <c r="H345" s="106"/>
      <c r="I345" s="107"/>
      <c r="J345" s="65"/>
      <c r="K345" s="65"/>
      <c r="L345" s="65"/>
      <c r="M345" s="65"/>
      <c r="N345" s="65"/>
      <c r="O345" s="65"/>
      <c r="P345" s="65"/>
      <c r="Q345" s="65"/>
      <c r="R345" s="65"/>
      <c r="S345" s="65"/>
      <c r="T345" s="65"/>
      <c r="U345" s="65"/>
      <c r="V345" s="65"/>
      <c r="W345" s="65"/>
      <c r="X345" s="65"/>
      <c r="Y345" s="65"/>
      <c r="Z345" s="65"/>
    </row>
    <row r="346" spans="1:26" x14ac:dyDescent="0.25">
      <c r="A346" s="103"/>
      <c r="B346" s="104"/>
      <c r="C346" s="66"/>
      <c r="D346" s="66"/>
      <c r="E346" s="105"/>
      <c r="F346" s="66"/>
      <c r="G346" s="66"/>
      <c r="H346" s="106"/>
      <c r="I346" s="107"/>
      <c r="J346" s="65"/>
      <c r="K346" s="65"/>
      <c r="L346" s="65"/>
      <c r="M346" s="65"/>
      <c r="N346" s="65"/>
      <c r="O346" s="65"/>
      <c r="P346" s="65"/>
      <c r="Q346" s="65"/>
      <c r="R346" s="65"/>
      <c r="S346" s="65"/>
      <c r="T346" s="65"/>
      <c r="U346" s="65"/>
      <c r="V346" s="65"/>
      <c r="W346" s="65"/>
      <c r="X346" s="65"/>
      <c r="Y346" s="65"/>
      <c r="Z346" s="65"/>
    </row>
    <row r="347" spans="1:26" x14ac:dyDescent="0.25">
      <c r="A347" s="103"/>
      <c r="B347" s="104"/>
      <c r="C347" s="66"/>
      <c r="D347" s="66"/>
      <c r="E347" s="105"/>
      <c r="F347" s="66"/>
      <c r="G347" s="66"/>
      <c r="H347" s="106"/>
      <c r="I347" s="107"/>
      <c r="J347" s="65"/>
      <c r="K347" s="65"/>
      <c r="L347" s="65"/>
      <c r="M347" s="65"/>
      <c r="N347" s="65"/>
      <c r="O347" s="65"/>
      <c r="P347" s="65"/>
      <c r="Q347" s="65"/>
      <c r="R347" s="65"/>
      <c r="S347" s="65"/>
      <c r="T347" s="65"/>
      <c r="U347" s="65"/>
      <c r="V347" s="65"/>
      <c r="W347" s="65"/>
      <c r="X347" s="65"/>
      <c r="Y347" s="65"/>
      <c r="Z347" s="65"/>
    </row>
    <row r="348" spans="1:26" x14ac:dyDescent="0.25">
      <c r="A348" s="103"/>
      <c r="B348" s="104"/>
      <c r="C348" s="66"/>
      <c r="D348" s="66"/>
      <c r="E348" s="105"/>
      <c r="F348" s="66"/>
      <c r="G348" s="66"/>
      <c r="H348" s="106"/>
      <c r="I348" s="107"/>
      <c r="J348" s="65"/>
      <c r="K348" s="65"/>
      <c r="L348" s="65"/>
      <c r="M348" s="65"/>
      <c r="N348" s="65"/>
      <c r="O348" s="65"/>
      <c r="P348" s="65"/>
      <c r="Q348" s="65"/>
      <c r="R348" s="65"/>
      <c r="S348" s="65"/>
      <c r="T348" s="65"/>
      <c r="U348" s="65"/>
      <c r="V348" s="65"/>
      <c r="W348" s="65"/>
      <c r="X348" s="65"/>
      <c r="Y348" s="65"/>
      <c r="Z348" s="65"/>
    </row>
    <row r="349" spans="1:26" x14ac:dyDescent="0.25">
      <c r="A349" s="65"/>
      <c r="B349" s="65"/>
      <c r="C349" s="65"/>
      <c r="D349" s="65"/>
      <c r="E349" s="65"/>
      <c r="F349" s="65"/>
      <c r="G349" s="65"/>
      <c r="H349" s="65"/>
      <c r="I349" s="65"/>
      <c r="J349" s="65"/>
      <c r="K349" s="65"/>
      <c r="L349" s="65"/>
      <c r="M349" s="65"/>
      <c r="N349" s="65"/>
      <c r="O349" s="65"/>
      <c r="P349" s="65"/>
      <c r="Q349" s="65"/>
      <c r="R349" s="65"/>
      <c r="S349" s="65"/>
      <c r="T349" s="65"/>
      <c r="U349" s="65"/>
      <c r="V349" s="65"/>
      <c r="W349" s="65"/>
      <c r="X349" s="65"/>
      <c r="Y349" s="65"/>
      <c r="Z349" s="65"/>
    </row>
    <row r="350" spans="1:26" x14ac:dyDescent="0.25">
      <c r="A350" s="65"/>
      <c r="B350" s="65"/>
      <c r="C350" s="65"/>
      <c r="D350" s="65"/>
      <c r="E350" s="65"/>
      <c r="F350" s="65"/>
      <c r="G350" s="65"/>
      <c r="H350" s="65"/>
      <c r="I350" s="65"/>
      <c r="J350" s="65"/>
      <c r="K350" s="65"/>
      <c r="L350" s="65"/>
      <c r="M350" s="65"/>
      <c r="N350" s="65"/>
      <c r="O350" s="65"/>
      <c r="P350" s="65"/>
      <c r="Q350" s="65"/>
      <c r="R350" s="65"/>
      <c r="S350" s="65"/>
      <c r="T350" s="65"/>
      <c r="U350" s="65"/>
      <c r="V350" s="65"/>
      <c r="W350" s="65"/>
      <c r="X350" s="65"/>
      <c r="Y350" s="65"/>
      <c r="Z350" s="65"/>
    </row>
    <row r="351" spans="1:26" x14ac:dyDescent="0.25">
      <c r="A351" s="65"/>
      <c r="B351" s="65"/>
      <c r="C351" s="65"/>
      <c r="D351" s="65"/>
      <c r="E351" s="65"/>
      <c r="F351" s="65"/>
      <c r="G351" s="65"/>
      <c r="H351" s="65"/>
      <c r="I351" s="65"/>
      <c r="J351" s="65"/>
      <c r="K351" s="65"/>
      <c r="L351" s="65"/>
      <c r="M351" s="65"/>
      <c r="N351" s="65"/>
      <c r="O351" s="65"/>
      <c r="P351" s="65"/>
      <c r="Q351" s="65"/>
      <c r="R351" s="65"/>
      <c r="S351" s="65"/>
      <c r="T351" s="65"/>
      <c r="U351" s="65"/>
      <c r="V351" s="65"/>
      <c r="W351" s="65"/>
      <c r="X351" s="65"/>
      <c r="Y351" s="65"/>
      <c r="Z351" s="65"/>
    </row>
    <row r="352" spans="1:26" x14ac:dyDescent="0.25">
      <c r="A352" s="65"/>
      <c r="B352" s="65"/>
      <c r="C352" s="65"/>
      <c r="D352" s="65"/>
      <c r="E352" s="65"/>
      <c r="F352" s="65"/>
      <c r="G352" s="65"/>
      <c r="H352" s="65"/>
      <c r="I352" s="65"/>
      <c r="J352" s="65"/>
      <c r="K352" s="65"/>
      <c r="L352" s="65"/>
      <c r="M352" s="65"/>
      <c r="N352" s="65"/>
      <c r="O352" s="65"/>
      <c r="P352" s="65"/>
      <c r="Q352" s="65"/>
      <c r="R352" s="65"/>
      <c r="S352" s="65"/>
      <c r="T352" s="65"/>
      <c r="U352" s="65"/>
      <c r="V352" s="65"/>
      <c r="W352" s="65"/>
      <c r="X352" s="65"/>
      <c r="Y352" s="65"/>
      <c r="Z352" s="65"/>
    </row>
    <row r="353" spans="1:26" x14ac:dyDescent="0.25">
      <c r="A353" s="65"/>
      <c r="B353" s="65"/>
      <c r="C353" s="65"/>
      <c r="D353" s="65"/>
      <c r="E353" s="65"/>
      <c r="F353" s="65"/>
      <c r="G353" s="65"/>
      <c r="H353" s="65"/>
      <c r="I353" s="65"/>
      <c r="J353" s="65"/>
      <c r="K353" s="65"/>
      <c r="L353" s="65"/>
      <c r="M353" s="65"/>
      <c r="N353" s="65"/>
      <c r="O353" s="65"/>
      <c r="P353" s="65"/>
      <c r="Q353" s="65"/>
      <c r="R353" s="65"/>
      <c r="S353" s="65"/>
      <c r="T353" s="65"/>
      <c r="U353" s="65"/>
      <c r="V353" s="65"/>
      <c r="W353" s="65"/>
      <c r="X353" s="65"/>
      <c r="Y353" s="65"/>
      <c r="Z353" s="65"/>
    </row>
    <row r="354" spans="1:26" x14ac:dyDescent="0.25">
      <c r="A354" s="65"/>
      <c r="B354" s="65"/>
      <c r="C354" s="65"/>
      <c r="D354" s="65"/>
      <c r="E354" s="65"/>
      <c r="F354" s="65"/>
      <c r="G354" s="65"/>
      <c r="H354" s="65"/>
      <c r="I354" s="65"/>
      <c r="J354" s="65"/>
      <c r="K354" s="65"/>
      <c r="L354" s="65"/>
      <c r="M354" s="65"/>
      <c r="N354" s="65"/>
      <c r="O354" s="65"/>
      <c r="P354" s="65"/>
      <c r="Q354" s="65"/>
      <c r="R354" s="65"/>
      <c r="S354" s="65"/>
      <c r="T354" s="65"/>
      <c r="U354" s="65"/>
      <c r="V354" s="65"/>
      <c r="W354" s="65"/>
      <c r="X354" s="65"/>
      <c r="Y354" s="65"/>
      <c r="Z354" s="65"/>
    </row>
    <row r="355" spans="1:26" x14ac:dyDescent="0.25">
      <c r="A355" s="65"/>
      <c r="B355" s="65"/>
      <c r="C355" s="65"/>
      <c r="D355" s="65"/>
      <c r="E355" s="65"/>
      <c r="F355" s="65"/>
      <c r="G355" s="65"/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/>
      <c r="S355" s="65"/>
      <c r="T355" s="65"/>
      <c r="U355" s="65"/>
      <c r="V355" s="65"/>
      <c r="W355" s="65"/>
      <c r="X355" s="65"/>
      <c r="Y355" s="65"/>
      <c r="Z355" s="65"/>
    </row>
    <row r="356" spans="1:26" x14ac:dyDescent="0.25">
      <c r="A356" s="65"/>
      <c r="B356" s="65"/>
      <c r="C356" s="65"/>
      <c r="D356" s="65"/>
      <c r="E356" s="65"/>
      <c r="F356" s="65"/>
      <c r="G356" s="65"/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/>
      <c r="S356" s="65"/>
      <c r="T356" s="65"/>
      <c r="U356" s="65"/>
      <c r="V356" s="65"/>
      <c r="W356" s="65"/>
      <c r="X356" s="65"/>
      <c r="Y356" s="65"/>
      <c r="Z356" s="65"/>
    </row>
    <row r="357" spans="1:26" x14ac:dyDescent="0.25">
      <c r="A357" s="65"/>
      <c r="B357" s="65"/>
      <c r="C357" s="65"/>
      <c r="D357" s="65"/>
      <c r="E357" s="65"/>
      <c r="F357" s="65"/>
      <c r="G357" s="65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</row>
    <row r="358" spans="1:26" x14ac:dyDescent="0.25">
      <c r="A358" s="65"/>
      <c r="B358" s="65"/>
      <c r="C358" s="65"/>
      <c r="D358" s="65"/>
      <c r="E358" s="65"/>
      <c r="F358" s="65"/>
      <c r="G358" s="65"/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</row>
    <row r="359" spans="1:26" x14ac:dyDescent="0.25">
      <c r="A359" s="65"/>
      <c r="B359" s="65"/>
      <c r="C359" s="65"/>
      <c r="D359" s="65"/>
      <c r="E359" s="65"/>
      <c r="F359" s="65"/>
      <c r="G359" s="65"/>
      <c r="H359" s="65"/>
      <c r="I359" s="65"/>
      <c r="J359" s="65"/>
      <c r="K359" s="65"/>
      <c r="L359" s="65"/>
      <c r="M359" s="65"/>
      <c r="N359" s="6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</row>
    <row r="360" spans="1:26" x14ac:dyDescent="0.25">
      <c r="A360" s="65"/>
      <c r="B360" s="65"/>
      <c r="C360" s="65"/>
      <c r="D360" s="65"/>
      <c r="E360" s="65"/>
      <c r="F360" s="65"/>
      <c r="G360" s="65"/>
      <c r="H360" s="65"/>
      <c r="I360" s="65"/>
      <c r="J360" s="65"/>
      <c r="K360" s="65"/>
      <c r="L360" s="65"/>
      <c r="M360" s="65"/>
      <c r="N360" s="6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</row>
    <row r="361" spans="1:26" x14ac:dyDescent="0.25">
      <c r="A361" s="65"/>
      <c r="B361" s="65"/>
      <c r="C361" s="65"/>
      <c r="D361" s="65"/>
      <c r="E361" s="65"/>
      <c r="F361" s="65"/>
      <c r="G361" s="65"/>
      <c r="H361" s="65"/>
      <c r="I361" s="65"/>
      <c r="J361" s="65"/>
      <c r="K361" s="65"/>
      <c r="L361" s="65"/>
      <c r="M361" s="65"/>
      <c r="N361" s="65"/>
      <c r="O361" s="65"/>
      <c r="P361" s="65"/>
      <c r="Q361" s="65"/>
      <c r="R361" s="65"/>
      <c r="S361" s="65"/>
      <c r="T361" s="65"/>
      <c r="U361" s="65"/>
      <c r="V361" s="65"/>
      <c r="W361" s="65"/>
      <c r="X361" s="65"/>
      <c r="Y361" s="65"/>
      <c r="Z361" s="65"/>
    </row>
    <row r="362" spans="1:26" x14ac:dyDescent="0.25">
      <c r="A362" s="65"/>
      <c r="B362" s="65"/>
      <c r="C362" s="65"/>
      <c r="D362" s="65"/>
      <c r="E362" s="65"/>
      <c r="F362" s="65"/>
      <c r="G362" s="65"/>
      <c r="H362" s="65"/>
      <c r="I362" s="65"/>
      <c r="J362" s="65"/>
      <c r="K362" s="65"/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</row>
    <row r="363" spans="1:26" x14ac:dyDescent="0.25">
      <c r="A363" s="65"/>
      <c r="B363" s="65"/>
      <c r="C363" s="65"/>
      <c r="D363" s="65"/>
      <c r="E363" s="65"/>
      <c r="F363" s="65"/>
      <c r="G363" s="65"/>
      <c r="H363" s="65"/>
      <c r="I363" s="65"/>
      <c r="J363" s="65"/>
      <c r="K363" s="65"/>
      <c r="L363" s="65"/>
      <c r="M363" s="65"/>
      <c r="N363" s="65"/>
      <c r="O363" s="65"/>
      <c r="P363" s="65"/>
      <c r="Q363" s="65"/>
      <c r="R363" s="65"/>
      <c r="S363" s="65"/>
      <c r="T363" s="65"/>
      <c r="U363" s="65"/>
      <c r="V363" s="65"/>
      <c r="W363" s="65"/>
      <c r="X363" s="65"/>
      <c r="Y363" s="65"/>
      <c r="Z363" s="65"/>
    </row>
    <row r="364" spans="1:26" x14ac:dyDescent="0.25">
      <c r="A364" s="65"/>
      <c r="B364" s="65"/>
      <c r="C364" s="65"/>
      <c r="D364" s="65"/>
      <c r="E364" s="65"/>
      <c r="F364" s="65"/>
      <c r="G364" s="65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</row>
    <row r="365" spans="1:26" x14ac:dyDescent="0.25">
      <c r="A365" s="65"/>
      <c r="B365" s="65"/>
      <c r="C365" s="65"/>
      <c r="D365" s="65"/>
      <c r="E365" s="65"/>
      <c r="F365" s="65"/>
      <c r="G365" s="65"/>
      <c r="H365" s="65"/>
      <c r="I365" s="65"/>
      <c r="J365" s="65"/>
      <c r="K365" s="65"/>
      <c r="L365" s="65"/>
      <c r="M365" s="65"/>
      <c r="N365" s="6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</row>
    <row r="366" spans="1:26" x14ac:dyDescent="0.25">
      <c r="A366" s="65"/>
      <c r="B366" s="65"/>
      <c r="C366" s="65"/>
      <c r="D366" s="65"/>
      <c r="E366" s="65"/>
      <c r="F366" s="65"/>
      <c r="G366" s="65"/>
      <c r="H366" s="65"/>
      <c r="I366" s="65"/>
      <c r="J366" s="65"/>
      <c r="K366" s="65"/>
      <c r="L366" s="65"/>
      <c r="M366" s="65"/>
      <c r="N366" s="6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</row>
    <row r="367" spans="1:26" x14ac:dyDescent="0.25">
      <c r="A367" s="65"/>
      <c r="B367" s="65"/>
      <c r="C367" s="65"/>
      <c r="D367" s="65"/>
      <c r="E367" s="65"/>
      <c r="F367" s="65"/>
      <c r="G367" s="65"/>
      <c r="H367" s="65"/>
      <c r="I367" s="65"/>
      <c r="J367" s="65"/>
      <c r="K367" s="65"/>
      <c r="L367" s="65"/>
      <c r="M367" s="65"/>
      <c r="N367" s="6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</row>
    <row r="368" spans="1:26" x14ac:dyDescent="0.25">
      <c r="A368" s="65"/>
      <c r="B368" s="65"/>
      <c r="C368" s="65"/>
      <c r="D368" s="65"/>
      <c r="E368" s="65"/>
      <c r="F368" s="65"/>
      <c r="G368" s="65"/>
      <c r="H368" s="65"/>
      <c r="I368" s="65"/>
      <c r="J368" s="65"/>
      <c r="K368" s="65"/>
      <c r="L368" s="65"/>
      <c r="M368" s="65"/>
      <c r="N368" s="6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</row>
    <row r="369" spans="1:26" x14ac:dyDescent="0.25">
      <c r="A369" s="65"/>
      <c r="B369" s="65"/>
      <c r="C369" s="65"/>
      <c r="D369" s="65"/>
      <c r="E369" s="65"/>
      <c r="F369" s="65"/>
      <c r="G369" s="65"/>
      <c r="H369" s="65"/>
      <c r="I369" s="65"/>
      <c r="J369" s="65"/>
      <c r="K369" s="65"/>
      <c r="L369" s="65"/>
      <c r="M369" s="65"/>
      <c r="N369" s="6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</row>
    <row r="370" spans="1:26" x14ac:dyDescent="0.25">
      <c r="A370" s="65"/>
      <c r="B370" s="65"/>
      <c r="C370" s="65"/>
      <c r="D370" s="65"/>
      <c r="E370" s="65"/>
      <c r="F370" s="65"/>
      <c r="G370" s="65"/>
      <c r="H370" s="65"/>
      <c r="I370" s="65"/>
      <c r="J370" s="65"/>
      <c r="K370" s="65"/>
      <c r="L370" s="65"/>
      <c r="M370" s="65"/>
      <c r="N370" s="6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</row>
    <row r="371" spans="1:26" x14ac:dyDescent="0.25">
      <c r="A371" s="65"/>
      <c r="B371" s="65"/>
      <c r="C371" s="65"/>
      <c r="D371" s="65"/>
      <c r="E371" s="65"/>
      <c r="F371" s="65"/>
      <c r="G371" s="65"/>
      <c r="H371" s="65"/>
      <c r="I371" s="65"/>
      <c r="J371" s="65"/>
      <c r="K371" s="65"/>
      <c r="L371" s="65"/>
      <c r="M371" s="65"/>
      <c r="N371" s="65"/>
      <c r="O371" s="65"/>
      <c r="P371" s="65"/>
      <c r="Q371" s="65"/>
      <c r="R371" s="65"/>
      <c r="S371" s="65"/>
      <c r="T371" s="65"/>
      <c r="U371" s="65"/>
      <c r="V371" s="65"/>
      <c r="W371" s="65"/>
      <c r="X371" s="65"/>
      <c r="Y371" s="65"/>
      <c r="Z371" s="65"/>
    </row>
    <row r="372" spans="1:26" x14ac:dyDescent="0.25">
      <c r="A372" s="65"/>
      <c r="B372" s="65"/>
      <c r="C372" s="65"/>
      <c r="D372" s="65"/>
      <c r="E372" s="65"/>
      <c r="F372" s="65"/>
      <c r="G372" s="65"/>
      <c r="H372" s="65"/>
      <c r="I372" s="65"/>
      <c r="J372" s="65"/>
      <c r="K372" s="65"/>
      <c r="L372" s="65"/>
      <c r="M372" s="65"/>
      <c r="N372" s="65"/>
      <c r="O372" s="65"/>
      <c r="P372" s="65"/>
      <c r="Q372" s="65"/>
      <c r="R372" s="65"/>
      <c r="S372" s="65"/>
      <c r="T372" s="65"/>
      <c r="U372" s="65"/>
      <c r="V372" s="65"/>
      <c r="W372" s="65"/>
      <c r="X372" s="65"/>
      <c r="Y372" s="65"/>
      <c r="Z372" s="65"/>
    </row>
    <row r="373" spans="1:26" x14ac:dyDescent="0.25">
      <c r="A373" s="65"/>
      <c r="B373" s="65"/>
      <c r="C373" s="65"/>
      <c r="D373" s="65"/>
      <c r="E373" s="65"/>
      <c r="F373" s="65"/>
      <c r="G373" s="65"/>
      <c r="H373" s="65"/>
      <c r="I373" s="65"/>
      <c r="J373" s="65"/>
      <c r="K373" s="65"/>
      <c r="L373" s="65"/>
      <c r="M373" s="65"/>
      <c r="N373" s="65"/>
      <c r="O373" s="65"/>
      <c r="P373" s="65"/>
      <c r="Q373" s="65"/>
      <c r="R373" s="65"/>
      <c r="S373" s="65"/>
      <c r="T373" s="65"/>
      <c r="U373" s="65"/>
      <c r="V373" s="65"/>
      <c r="W373" s="65"/>
      <c r="X373" s="65"/>
      <c r="Y373" s="65"/>
      <c r="Z373" s="65"/>
    </row>
    <row r="374" spans="1:26" x14ac:dyDescent="0.25">
      <c r="A374" s="65"/>
      <c r="B374" s="65"/>
      <c r="C374" s="65"/>
      <c r="D374" s="65"/>
      <c r="E374" s="65"/>
      <c r="F374" s="65"/>
      <c r="G374" s="65"/>
      <c r="H374" s="65"/>
      <c r="I374" s="65"/>
      <c r="J374" s="65"/>
      <c r="K374" s="65"/>
      <c r="L374" s="65"/>
      <c r="M374" s="65"/>
      <c r="N374" s="65"/>
      <c r="O374" s="65"/>
      <c r="P374" s="65"/>
      <c r="Q374" s="65"/>
      <c r="R374" s="65"/>
      <c r="S374" s="65"/>
      <c r="T374" s="65"/>
      <c r="U374" s="65"/>
      <c r="V374" s="65"/>
      <c r="W374" s="65"/>
      <c r="X374" s="65"/>
      <c r="Y374" s="65"/>
      <c r="Z374" s="65"/>
    </row>
    <row r="375" spans="1:26" x14ac:dyDescent="0.25">
      <c r="A375" s="65"/>
      <c r="B375" s="65"/>
      <c r="C375" s="65"/>
      <c r="D375" s="65"/>
      <c r="E375" s="65"/>
      <c r="F375" s="65"/>
      <c r="G375" s="65"/>
      <c r="H375" s="65"/>
      <c r="I375" s="65"/>
      <c r="J375" s="65"/>
      <c r="K375" s="65"/>
      <c r="L375" s="65"/>
      <c r="M375" s="65"/>
      <c r="N375" s="6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</row>
    <row r="376" spans="1:26" x14ac:dyDescent="0.25">
      <c r="A376" s="65"/>
      <c r="B376" s="65"/>
      <c r="C376" s="65"/>
      <c r="D376" s="65"/>
      <c r="E376" s="65"/>
      <c r="F376" s="65"/>
      <c r="G376" s="65"/>
      <c r="H376" s="65"/>
      <c r="I376" s="65"/>
      <c r="J376" s="65"/>
      <c r="K376" s="65"/>
      <c r="L376" s="65"/>
      <c r="M376" s="65"/>
      <c r="N376" s="6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</row>
    <row r="377" spans="1:26" x14ac:dyDescent="0.25">
      <c r="A377" s="65"/>
      <c r="B377" s="65"/>
      <c r="C377" s="65"/>
      <c r="D377" s="65"/>
      <c r="E377" s="65"/>
      <c r="F377" s="65"/>
      <c r="G377" s="65"/>
      <c r="H377" s="65"/>
      <c r="I377" s="65"/>
      <c r="J377" s="65"/>
      <c r="K377" s="65"/>
      <c r="L377" s="65"/>
      <c r="M377" s="65"/>
      <c r="N377" s="6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</row>
    <row r="378" spans="1:26" x14ac:dyDescent="0.25">
      <c r="A378" s="65"/>
      <c r="B378" s="65"/>
      <c r="C378" s="65"/>
      <c r="D378" s="65"/>
      <c r="E378" s="65"/>
      <c r="F378" s="65"/>
      <c r="G378" s="65"/>
      <c r="H378" s="65"/>
      <c r="I378" s="65"/>
      <c r="J378" s="65"/>
      <c r="K378" s="65"/>
      <c r="L378" s="65"/>
      <c r="M378" s="65"/>
      <c r="N378" s="6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</row>
    <row r="379" spans="1:26" x14ac:dyDescent="0.25">
      <c r="A379" s="65"/>
      <c r="B379" s="65"/>
      <c r="C379" s="65"/>
      <c r="D379" s="65"/>
      <c r="E379" s="65"/>
      <c r="F379" s="65"/>
      <c r="G379" s="65"/>
      <c r="H379" s="65"/>
      <c r="I379" s="65"/>
      <c r="J379" s="65"/>
      <c r="K379" s="65"/>
      <c r="L379" s="65"/>
      <c r="M379" s="65"/>
      <c r="N379" s="65"/>
      <c r="O379" s="65"/>
      <c r="P379" s="65"/>
      <c r="Q379" s="65"/>
      <c r="R379" s="65"/>
      <c r="S379" s="65"/>
      <c r="T379" s="65"/>
      <c r="U379" s="65"/>
      <c r="V379" s="65"/>
      <c r="W379" s="65"/>
      <c r="X379" s="65"/>
      <c r="Y379" s="65"/>
      <c r="Z379" s="65"/>
    </row>
    <row r="380" spans="1:26" x14ac:dyDescent="0.25">
      <c r="A380" s="65"/>
      <c r="B380" s="65"/>
      <c r="C380" s="65"/>
      <c r="D380" s="65"/>
      <c r="E380" s="65"/>
      <c r="F380" s="65"/>
      <c r="G380" s="65"/>
      <c r="H380" s="65"/>
      <c r="I380" s="65"/>
      <c r="J380" s="65"/>
      <c r="K380" s="65"/>
      <c r="L380" s="65"/>
      <c r="M380" s="65"/>
      <c r="N380" s="65"/>
      <c r="O380" s="65"/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</row>
    <row r="381" spans="1:26" x14ac:dyDescent="0.25">
      <c r="A381" s="65"/>
      <c r="B381" s="65"/>
      <c r="C381" s="65"/>
      <c r="D381" s="65"/>
      <c r="E381" s="65"/>
      <c r="F381" s="65"/>
      <c r="G381" s="65"/>
      <c r="H381" s="65"/>
      <c r="I381" s="65"/>
      <c r="J381" s="65"/>
      <c r="K381" s="65"/>
      <c r="L381" s="65"/>
      <c r="M381" s="65"/>
      <c r="N381" s="65"/>
      <c r="O381" s="65"/>
      <c r="P381" s="65"/>
      <c r="Q381" s="65"/>
      <c r="R381" s="65"/>
      <c r="S381" s="65"/>
      <c r="T381" s="65"/>
      <c r="U381" s="65"/>
      <c r="V381" s="65"/>
      <c r="W381" s="65"/>
      <c r="X381" s="65"/>
      <c r="Y381" s="65"/>
      <c r="Z381" s="65"/>
    </row>
    <row r="382" spans="1:26" x14ac:dyDescent="0.25">
      <c r="A382" s="65"/>
      <c r="B382" s="65"/>
      <c r="C382" s="65"/>
      <c r="D382" s="65"/>
      <c r="E382" s="65"/>
      <c r="F382" s="65"/>
      <c r="G382" s="65"/>
      <c r="H382" s="65"/>
      <c r="I382" s="65"/>
      <c r="J382" s="65"/>
      <c r="K382" s="65"/>
      <c r="L382" s="65"/>
      <c r="M382" s="65"/>
      <c r="N382" s="65"/>
      <c r="O382" s="65"/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</row>
    <row r="383" spans="1:26" x14ac:dyDescent="0.25">
      <c r="A383" s="65"/>
      <c r="B383" s="65"/>
      <c r="C383" s="65"/>
      <c r="D383" s="65"/>
      <c r="E383" s="65"/>
      <c r="F383" s="65"/>
      <c r="G383" s="65"/>
      <c r="H383" s="65"/>
      <c r="I383" s="65"/>
      <c r="J383" s="65"/>
      <c r="K383" s="65"/>
      <c r="L383" s="65"/>
      <c r="M383" s="65"/>
      <c r="N383" s="65"/>
      <c r="O383" s="65"/>
      <c r="P383" s="65"/>
      <c r="Q383" s="65"/>
      <c r="R383" s="65"/>
      <c r="S383" s="65"/>
      <c r="T383" s="65"/>
      <c r="U383" s="65"/>
      <c r="V383" s="65"/>
      <c r="W383" s="65"/>
      <c r="X383" s="65"/>
      <c r="Y383" s="65"/>
      <c r="Z383" s="65"/>
    </row>
    <row r="384" spans="1:26" x14ac:dyDescent="0.25">
      <c r="A384" s="65"/>
      <c r="B384" s="65"/>
      <c r="C384" s="65"/>
      <c r="D384" s="65"/>
      <c r="E384" s="65"/>
      <c r="F384" s="65"/>
      <c r="G384" s="65"/>
      <c r="H384" s="65"/>
      <c r="I384" s="65"/>
      <c r="J384" s="65"/>
      <c r="K384" s="65"/>
      <c r="L384" s="65"/>
      <c r="M384" s="65"/>
      <c r="N384" s="65"/>
      <c r="O384" s="65"/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</row>
    <row r="385" spans="1:26" x14ac:dyDescent="0.25">
      <c r="A385" s="65"/>
      <c r="B385" s="65"/>
      <c r="C385" s="65"/>
      <c r="D385" s="65"/>
      <c r="E385" s="65"/>
      <c r="F385" s="65"/>
      <c r="G385" s="65"/>
      <c r="H385" s="65"/>
      <c r="I385" s="65"/>
      <c r="J385" s="65"/>
      <c r="K385" s="65"/>
      <c r="L385" s="65"/>
      <c r="M385" s="65"/>
      <c r="N385" s="65"/>
      <c r="O385" s="65"/>
      <c r="P385" s="65"/>
      <c r="Q385" s="65"/>
      <c r="R385" s="65"/>
      <c r="S385" s="65"/>
      <c r="T385" s="65"/>
      <c r="U385" s="65"/>
      <c r="V385" s="65"/>
      <c r="W385" s="65"/>
      <c r="X385" s="65"/>
      <c r="Y385" s="65"/>
      <c r="Z385" s="65"/>
    </row>
    <row r="386" spans="1:26" x14ac:dyDescent="0.25">
      <c r="A386" s="65"/>
      <c r="B386" s="65"/>
      <c r="C386" s="65"/>
      <c r="D386" s="65"/>
      <c r="E386" s="65"/>
      <c r="F386" s="65"/>
      <c r="G386" s="65"/>
      <c r="H386" s="65"/>
      <c r="I386" s="65"/>
      <c r="J386" s="65"/>
      <c r="K386" s="65"/>
      <c r="L386" s="65"/>
      <c r="M386" s="65"/>
      <c r="N386" s="65"/>
      <c r="O386" s="65"/>
      <c r="P386" s="65"/>
      <c r="Q386" s="65"/>
      <c r="R386" s="65"/>
      <c r="S386" s="65"/>
      <c r="T386" s="65"/>
      <c r="U386" s="65"/>
      <c r="V386" s="65"/>
      <c r="W386" s="65"/>
      <c r="X386" s="65"/>
      <c r="Y386" s="65"/>
      <c r="Z386" s="65"/>
    </row>
    <row r="387" spans="1:26" x14ac:dyDescent="0.25">
      <c r="A387" s="65"/>
      <c r="B387" s="65"/>
      <c r="C387" s="65"/>
      <c r="D387" s="65"/>
      <c r="E387" s="65"/>
      <c r="F387" s="65"/>
      <c r="G387" s="65"/>
      <c r="H387" s="65"/>
      <c r="I387" s="65"/>
      <c r="J387" s="65"/>
      <c r="K387" s="65"/>
      <c r="L387" s="65"/>
      <c r="M387" s="65"/>
      <c r="N387" s="65"/>
      <c r="O387" s="65"/>
      <c r="P387" s="65"/>
      <c r="Q387" s="65"/>
      <c r="R387" s="65"/>
      <c r="S387" s="65"/>
      <c r="T387" s="65"/>
      <c r="U387" s="65"/>
      <c r="V387" s="65"/>
      <c r="W387" s="65"/>
      <c r="X387" s="65"/>
      <c r="Y387" s="65"/>
      <c r="Z387" s="65"/>
    </row>
    <row r="388" spans="1:26" x14ac:dyDescent="0.25">
      <c r="A388" s="65"/>
      <c r="B388" s="65"/>
      <c r="C388" s="65"/>
      <c r="D388" s="65"/>
      <c r="E388" s="65"/>
      <c r="F388" s="65"/>
      <c r="G388" s="65"/>
      <c r="H388" s="65"/>
      <c r="I388" s="65"/>
      <c r="J388" s="65"/>
      <c r="K388" s="65"/>
      <c r="L388" s="65"/>
      <c r="M388" s="65"/>
      <c r="N388" s="65"/>
      <c r="O388" s="65"/>
      <c r="P388" s="65"/>
      <c r="Q388" s="65"/>
      <c r="R388" s="65"/>
      <c r="S388" s="65"/>
      <c r="T388" s="65"/>
      <c r="U388" s="65"/>
      <c r="V388" s="65"/>
      <c r="W388" s="65"/>
      <c r="X388" s="65"/>
      <c r="Y388" s="65"/>
      <c r="Z388" s="65"/>
    </row>
    <row r="389" spans="1:26" x14ac:dyDescent="0.25">
      <c r="A389" s="65"/>
      <c r="B389" s="65"/>
      <c r="C389" s="65"/>
      <c r="D389" s="65"/>
      <c r="E389" s="65"/>
      <c r="F389" s="65"/>
      <c r="G389" s="65"/>
      <c r="H389" s="65"/>
      <c r="I389" s="65"/>
      <c r="J389" s="65"/>
      <c r="K389" s="65"/>
      <c r="L389" s="65"/>
      <c r="M389" s="65"/>
      <c r="N389" s="65"/>
      <c r="O389" s="65"/>
      <c r="P389" s="65"/>
      <c r="Q389" s="65"/>
      <c r="R389" s="65"/>
      <c r="S389" s="65"/>
      <c r="T389" s="65"/>
      <c r="U389" s="65"/>
      <c r="V389" s="65"/>
      <c r="W389" s="65"/>
      <c r="X389" s="65"/>
      <c r="Y389" s="65"/>
      <c r="Z389" s="65"/>
    </row>
    <row r="390" spans="1:26" x14ac:dyDescent="0.25">
      <c r="A390" s="65"/>
      <c r="B390" s="65"/>
      <c r="C390" s="65"/>
      <c r="D390" s="65"/>
      <c r="E390" s="65"/>
      <c r="F390" s="65"/>
      <c r="G390" s="65"/>
      <c r="H390" s="65"/>
      <c r="I390" s="65"/>
      <c r="J390" s="65"/>
      <c r="K390" s="65"/>
      <c r="L390" s="65"/>
      <c r="M390" s="65"/>
      <c r="N390" s="65"/>
      <c r="O390" s="65"/>
      <c r="P390" s="65"/>
      <c r="Q390" s="65"/>
      <c r="R390" s="65"/>
      <c r="S390" s="65"/>
      <c r="T390" s="65"/>
      <c r="U390" s="65"/>
      <c r="V390" s="65"/>
      <c r="W390" s="65"/>
      <c r="X390" s="65"/>
      <c r="Y390" s="65"/>
      <c r="Z390" s="65"/>
    </row>
    <row r="391" spans="1:26" x14ac:dyDescent="0.25">
      <c r="A391" s="65"/>
      <c r="B391" s="65"/>
      <c r="C391" s="65"/>
      <c r="D391" s="65"/>
      <c r="E391" s="65"/>
      <c r="F391" s="65"/>
      <c r="G391" s="65"/>
      <c r="H391" s="65"/>
      <c r="I391" s="65"/>
      <c r="J391" s="65"/>
      <c r="K391" s="65"/>
      <c r="L391" s="65"/>
      <c r="M391" s="65"/>
      <c r="N391" s="65"/>
      <c r="O391" s="65"/>
      <c r="P391" s="65"/>
      <c r="Q391" s="65"/>
      <c r="R391" s="65"/>
      <c r="S391" s="65"/>
      <c r="T391" s="65"/>
      <c r="U391" s="65"/>
      <c r="V391" s="65"/>
      <c r="W391" s="65"/>
      <c r="X391" s="65"/>
      <c r="Y391" s="65"/>
      <c r="Z391" s="65"/>
    </row>
    <row r="392" spans="1:26" x14ac:dyDescent="0.25">
      <c r="A392" s="65"/>
      <c r="B392" s="65"/>
      <c r="C392" s="65"/>
      <c r="D392" s="65"/>
      <c r="E392" s="65"/>
      <c r="F392" s="65"/>
      <c r="G392" s="65"/>
      <c r="H392" s="65"/>
      <c r="I392" s="65"/>
      <c r="J392" s="65"/>
      <c r="K392" s="65"/>
      <c r="L392" s="65"/>
      <c r="M392" s="65"/>
      <c r="N392" s="6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</row>
    <row r="393" spans="1:26" x14ac:dyDescent="0.25">
      <c r="A393" s="65"/>
      <c r="B393" s="65"/>
      <c r="C393" s="65"/>
      <c r="D393" s="65"/>
      <c r="E393" s="65"/>
      <c r="F393" s="65"/>
      <c r="G393" s="65"/>
      <c r="H393" s="65"/>
      <c r="I393" s="65"/>
      <c r="J393" s="65"/>
      <c r="K393" s="65"/>
      <c r="L393" s="65"/>
      <c r="M393" s="65"/>
      <c r="N393" s="6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</row>
    <row r="394" spans="1:26" x14ac:dyDescent="0.25">
      <c r="A394" s="65"/>
      <c r="B394" s="65"/>
      <c r="C394" s="65"/>
      <c r="D394" s="65"/>
      <c r="E394" s="65"/>
      <c r="F394" s="65"/>
      <c r="G394" s="65"/>
      <c r="H394" s="65"/>
      <c r="I394" s="65"/>
      <c r="J394" s="65"/>
      <c r="K394" s="65"/>
      <c r="L394" s="65"/>
      <c r="M394" s="65"/>
      <c r="N394" s="6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</row>
    <row r="395" spans="1:26" x14ac:dyDescent="0.25">
      <c r="A395" s="65"/>
      <c r="B395" s="65"/>
      <c r="C395" s="65"/>
      <c r="D395" s="65"/>
      <c r="E395" s="65"/>
      <c r="F395" s="65"/>
      <c r="G395" s="65"/>
      <c r="H395" s="65"/>
      <c r="I395" s="65"/>
      <c r="J395" s="65"/>
      <c r="K395" s="65"/>
      <c r="L395" s="65"/>
      <c r="M395" s="65"/>
      <c r="N395" s="6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</row>
    <row r="396" spans="1:26" x14ac:dyDescent="0.25">
      <c r="A396" s="65"/>
      <c r="B396" s="65"/>
      <c r="C396" s="65"/>
      <c r="D396" s="65"/>
      <c r="E396" s="65"/>
      <c r="F396" s="65"/>
      <c r="G396" s="65"/>
      <c r="H396" s="65"/>
      <c r="I396" s="65"/>
      <c r="J396" s="65"/>
      <c r="K396" s="65"/>
      <c r="L396" s="65"/>
      <c r="M396" s="65"/>
      <c r="N396" s="6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</row>
    <row r="397" spans="1:26" x14ac:dyDescent="0.25">
      <c r="A397" s="65"/>
      <c r="B397" s="65"/>
      <c r="C397" s="65"/>
      <c r="D397" s="65"/>
      <c r="E397" s="65"/>
      <c r="F397" s="65"/>
      <c r="G397" s="65"/>
      <c r="H397" s="65"/>
      <c r="I397" s="65"/>
      <c r="J397" s="65"/>
      <c r="K397" s="65"/>
      <c r="L397" s="65"/>
      <c r="M397" s="65"/>
      <c r="N397" s="6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</row>
    <row r="398" spans="1:26" x14ac:dyDescent="0.25">
      <c r="A398" s="65"/>
      <c r="B398" s="65"/>
      <c r="C398" s="65"/>
      <c r="D398" s="65"/>
      <c r="E398" s="65"/>
      <c r="F398" s="65"/>
      <c r="G398" s="65"/>
      <c r="H398" s="65"/>
      <c r="I398" s="65"/>
      <c r="J398" s="65"/>
      <c r="K398" s="65"/>
      <c r="L398" s="65"/>
      <c r="M398" s="65"/>
      <c r="N398" s="6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</row>
    <row r="399" spans="1:26" x14ac:dyDescent="0.25">
      <c r="A399" s="65"/>
      <c r="B399" s="65"/>
      <c r="C399" s="65"/>
      <c r="D399" s="65"/>
      <c r="E399" s="65"/>
      <c r="F399" s="65"/>
      <c r="G399" s="65"/>
      <c r="H399" s="65"/>
      <c r="I399" s="65"/>
      <c r="J399" s="65"/>
      <c r="K399" s="65"/>
      <c r="L399" s="65"/>
      <c r="M399" s="65"/>
      <c r="N399" s="6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</row>
    <row r="400" spans="1:26" x14ac:dyDescent="0.25">
      <c r="A400" s="65"/>
      <c r="B400" s="65"/>
      <c r="C400" s="65"/>
      <c r="D400" s="65"/>
      <c r="E400" s="65"/>
      <c r="F400" s="65"/>
      <c r="G400" s="65"/>
      <c r="H400" s="65"/>
      <c r="I400" s="65"/>
      <c r="J400" s="65"/>
      <c r="K400" s="65"/>
      <c r="L400" s="65"/>
      <c r="M400" s="65"/>
      <c r="N400" s="65"/>
      <c r="O400" s="65"/>
      <c r="P400" s="65"/>
      <c r="Q400" s="65"/>
      <c r="R400" s="65"/>
      <c r="S400" s="65"/>
      <c r="T400" s="65"/>
      <c r="U400" s="65"/>
      <c r="V400" s="65"/>
      <c r="W400" s="65"/>
      <c r="X400" s="65"/>
      <c r="Y400" s="65"/>
      <c r="Z400" s="65"/>
    </row>
    <row r="401" spans="1:26" x14ac:dyDescent="0.25">
      <c r="A401" s="65"/>
      <c r="B401" s="65"/>
      <c r="C401" s="65"/>
      <c r="D401" s="65"/>
      <c r="E401" s="65"/>
      <c r="F401" s="65"/>
      <c r="G401" s="65"/>
      <c r="H401" s="65"/>
      <c r="I401" s="65"/>
      <c r="J401" s="65"/>
      <c r="K401" s="65"/>
      <c r="L401" s="65"/>
      <c r="M401" s="65"/>
      <c r="N401" s="65"/>
      <c r="O401" s="65"/>
      <c r="P401" s="65"/>
      <c r="Q401" s="65"/>
      <c r="R401" s="65"/>
      <c r="S401" s="65"/>
      <c r="T401" s="65"/>
      <c r="U401" s="65"/>
      <c r="V401" s="65"/>
      <c r="W401" s="65"/>
      <c r="X401" s="65"/>
      <c r="Y401" s="65"/>
      <c r="Z401" s="65"/>
    </row>
    <row r="402" spans="1:26" x14ac:dyDescent="0.25">
      <c r="A402" s="65"/>
      <c r="B402" s="65"/>
      <c r="C402" s="65"/>
      <c r="D402" s="65"/>
      <c r="E402" s="65"/>
      <c r="F402" s="65"/>
      <c r="G402" s="65"/>
      <c r="H402" s="65"/>
      <c r="I402" s="65"/>
      <c r="J402" s="65"/>
      <c r="K402" s="65"/>
      <c r="L402" s="65"/>
      <c r="M402" s="65"/>
      <c r="N402" s="65"/>
      <c r="O402" s="65"/>
      <c r="P402" s="65"/>
      <c r="Q402" s="65"/>
      <c r="R402" s="65"/>
      <c r="S402" s="65"/>
      <c r="T402" s="65"/>
      <c r="U402" s="65"/>
      <c r="V402" s="65"/>
      <c r="W402" s="65"/>
      <c r="X402" s="65"/>
      <c r="Y402" s="65"/>
      <c r="Z402" s="65"/>
    </row>
    <row r="403" spans="1:26" x14ac:dyDescent="0.25">
      <c r="A403" s="65"/>
      <c r="B403" s="65"/>
      <c r="C403" s="65"/>
      <c r="D403" s="65"/>
      <c r="E403" s="65"/>
      <c r="F403" s="65"/>
      <c r="G403" s="65"/>
      <c r="H403" s="65"/>
      <c r="I403" s="65"/>
      <c r="J403" s="65"/>
      <c r="K403" s="65"/>
      <c r="L403" s="65"/>
      <c r="M403" s="65"/>
      <c r="N403" s="65"/>
      <c r="O403" s="65"/>
      <c r="P403" s="65"/>
      <c r="Q403" s="65"/>
      <c r="R403" s="65"/>
      <c r="S403" s="65"/>
      <c r="T403" s="65"/>
      <c r="U403" s="65"/>
      <c r="V403" s="65"/>
      <c r="W403" s="65"/>
      <c r="X403" s="65"/>
      <c r="Y403" s="65"/>
      <c r="Z403" s="65"/>
    </row>
    <row r="404" spans="1:26" x14ac:dyDescent="0.25">
      <c r="A404" s="65"/>
      <c r="B404" s="65"/>
      <c r="C404" s="65"/>
      <c r="D404" s="65"/>
      <c r="E404" s="65"/>
      <c r="F404" s="65"/>
      <c r="G404" s="65"/>
      <c r="H404" s="65"/>
      <c r="I404" s="65"/>
      <c r="J404" s="65"/>
      <c r="K404" s="65"/>
      <c r="L404" s="65"/>
      <c r="M404" s="65"/>
      <c r="N404" s="65"/>
      <c r="O404" s="65"/>
      <c r="P404" s="65"/>
      <c r="Q404" s="65"/>
      <c r="R404" s="65"/>
      <c r="S404" s="65"/>
      <c r="T404" s="65"/>
      <c r="U404" s="65"/>
      <c r="V404" s="65"/>
      <c r="W404" s="65"/>
      <c r="X404" s="65"/>
      <c r="Y404" s="65"/>
      <c r="Z404" s="65"/>
    </row>
    <row r="405" spans="1:26" x14ac:dyDescent="0.25">
      <c r="A405" s="65"/>
      <c r="B405" s="65"/>
      <c r="C405" s="65"/>
      <c r="D405" s="65"/>
      <c r="E405" s="65"/>
      <c r="F405" s="65"/>
      <c r="G405" s="65"/>
      <c r="H405" s="65"/>
      <c r="I405" s="65"/>
      <c r="J405" s="65"/>
      <c r="K405" s="65"/>
      <c r="L405" s="65"/>
      <c r="M405" s="65"/>
      <c r="N405" s="65"/>
      <c r="O405" s="65"/>
      <c r="P405" s="65"/>
      <c r="Q405" s="65"/>
      <c r="R405" s="65"/>
      <c r="S405" s="65"/>
      <c r="T405" s="65"/>
      <c r="U405" s="65"/>
      <c r="V405" s="65"/>
      <c r="W405" s="65"/>
      <c r="X405" s="65"/>
      <c r="Y405" s="65"/>
      <c r="Z405" s="65"/>
    </row>
    <row r="406" spans="1:26" x14ac:dyDescent="0.25">
      <c r="A406" s="65"/>
      <c r="B406" s="65"/>
      <c r="C406" s="65"/>
      <c r="D406" s="65"/>
      <c r="E406" s="65"/>
      <c r="F406" s="65"/>
      <c r="G406" s="65"/>
      <c r="H406" s="65"/>
      <c r="I406" s="65"/>
      <c r="J406" s="65"/>
      <c r="K406" s="65"/>
      <c r="L406" s="65"/>
      <c r="M406" s="65"/>
      <c r="N406" s="65"/>
      <c r="O406" s="65"/>
      <c r="P406" s="65"/>
      <c r="Q406" s="65"/>
      <c r="R406" s="65"/>
      <c r="S406" s="65"/>
      <c r="T406" s="65"/>
      <c r="U406" s="65"/>
      <c r="V406" s="65"/>
      <c r="W406" s="65"/>
      <c r="X406" s="65"/>
      <c r="Y406" s="65"/>
      <c r="Z406" s="65"/>
    </row>
    <row r="407" spans="1:26" x14ac:dyDescent="0.25">
      <c r="A407" s="65"/>
      <c r="B407" s="65"/>
      <c r="C407" s="65"/>
      <c r="D407" s="65"/>
      <c r="E407" s="65"/>
      <c r="F407" s="65"/>
      <c r="G407" s="65"/>
      <c r="H407" s="65"/>
      <c r="I407" s="65"/>
      <c r="J407" s="65"/>
      <c r="K407" s="65"/>
      <c r="L407" s="65"/>
      <c r="M407" s="65"/>
      <c r="N407" s="65"/>
      <c r="O407" s="65"/>
      <c r="P407" s="65"/>
      <c r="Q407" s="65"/>
      <c r="R407" s="65"/>
      <c r="S407" s="65"/>
      <c r="T407" s="65"/>
      <c r="U407" s="65"/>
      <c r="V407" s="65"/>
      <c r="W407" s="65"/>
      <c r="X407" s="65"/>
      <c r="Y407" s="65"/>
      <c r="Z407" s="65"/>
    </row>
    <row r="408" spans="1:26" x14ac:dyDescent="0.25">
      <c r="A408" s="65"/>
      <c r="B408" s="65"/>
      <c r="C408" s="65"/>
      <c r="D408" s="65"/>
      <c r="E408" s="65"/>
      <c r="F408" s="65"/>
      <c r="G408" s="65"/>
      <c r="H408" s="65"/>
      <c r="I408" s="65"/>
      <c r="J408" s="65"/>
      <c r="K408" s="65"/>
      <c r="L408" s="65"/>
      <c r="M408" s="65"/>
      <c r="N408" s="65"/>
      <c r="O408" s="65"/>
      <c r="P408" s="65"/>
      <c r="Q408" s="65"/>
      <c r="R408" s="65"/>
      <c r="S408" s="65"/>
      <c r="T408" s="65"/>
      <c r="U408" s="65"/>
      <c r="V408" s="65"/>
      <c r="W408" s="65"/>
      <c r="X408" s="65"/>
      <c r="Y408" s="65"/>
      <c r="Z408" s="65"/>
    </row>
    <row r="409" spans="1:26" x14ac:dyDescent="0.25">
      <c r="A409" s="65"/>
      <c r="B409" s="65"/>
      <c r="C409" s="65"/>
      <c r="D409" s="65"/>
      <c r="E409" s="65"/>
      <c r="F409" s="65"/>
      <c r="G409" s="65"/>
      <c r="H409" s="65"/>
      <c r="I409" s="65"/>
      <c r="J409" s="65"/>
      <c r="K409" s="65"/>
      <c r="L409" s="65"/>
      <c r="M409" s="65"/>
      <c r="N409" s="65"/>
      <c r="O409" s="65"/>
      <c r="P409" s="65"/>
      <c r="Q409" s="65"/>
      <c r="R409" s="65"/>
      <c r="S409" s="65"/>
      <c r="T409" s="65"/>
      <c r="U409" s="65"/>
      <c r="V409" s="65"/>
      <c r="W409" s="65"/>
      <c r="X409" s="65"/>
      <c r="Y409" s="65"/>
      <c r="Z409" s="65"/>
    </row>
    <row r="410" spans="1:26" x14ac:dyDescent="0.25">
      <c r="A410" s="65"/>
      <c r="B410" s="65"/>
      <c r="C410" s="65"/>
      <c r="D410" s="65"/>
      <c r="E410" s="65"/>
      <c r="F410" s="65"/>
      <c r="G410" s="65"/>
      <c r="H410" s="65"/>
      <c r="I410" s="65"/>
      <c r="J410" s="65"/>
      <c r="K410" s="65"/>
      <c r="L410" s="65"/>
      <c r="M410" s="65"/>
      <c r="N410" s="65"/>
      <c r="O410" s="65"/>
      <c r="P410" s="65"/>
      <c r="Q410" s="65"/>
      <c r="R410" s="65"/>
      <c r="S410" s="65"/>
      <c r="T410" s="65"/>
      <c r="U410" s="65"/>
      <c r="V410" s="65"/>
      <c r="W410" s="65"/>
      <c r="X410" s="65"/>
      <c r="Y410" s="65"/>
      <c r="Z410" s="65"/>
    </row>
    <row r="411" spans="1:26" x14ac:dyDescent="0.25">
      <c r="A411" s="65"/>
      <c r="B411" s="65"/>
      <c r="C411" s="65"/>
      <c r="D411" s="65"/>
      <c r="E411" s="65"/>
      <c r="F411" s="65"/>
      <c r="G411" s="65"/>
      <c r="H411" s="65"/>
      <c r="I411" s="65"/>
      <c r="J411" s="65"/>
      <c r="K411" s="65"/>
      <c r="L411" s="65"/>
      <c r="M411" s="65"/>
      <c r="N411" s="65"/>
      <c r="O411" s="65"/>
      <c r="P411" s="65"/>
      <c r="Q411" s="65"/>
      <c r="R411" s="65"/>
      <c r="S411" s="65"/>
      <c r="T411" s="65"/>
      <c r="U411" s="65"/>
      <c r="V411" s="65"/>
      <c r="W411" s="65"/>
      <c r="X411" s="65"/>
      <c r="Y411" s="65"/>
      <c r="Z411" s="65"/>
    </row>
    <row r="412" spans="1:26" x14ac:dyDescent="0.25">
      <c r="A412" s="65"/>
      <c r="B412" s="65"/>
      <c r="C412" s="65"/>
      <c r="D412" s="65"/>
      <c r="E412" s="65"/>
      <c r="F412" s="65"/>
      <c r="G412" s="65"/>
      <c r="H412" s="65"/>
      <c r="I412" s="65"/>
      <c r="J412" s="65"/>
      <c r="K412" s="65"/>
      <c r="L412" s="65"/>
      <c r="M412" s="65"/>
      <c r="N412" s="65"/>
      <c r="O412" s="65"/>
      <c r="P412" s="65"/>
      <c r="Q412" s="65"/>
      <c r="R412" s="65"/>
      <c r="S412" s="65"/>
      <c r="T412" s="65"/>
      <c r="U412" s="65"/>
      <c r="V412" s="65"/>
      <c r="W412" s="65"/>
      <c r="X412" s="65"/>
      <c r="Y412" s="65"/>
      <c r="Z412" s="65"/>
    </row>
    <row r="413" spans="1:26" x14ac:dyDescent="0.25">
      <c r="A413" s="65"/>
      <c r="B413" s="65"/>
      <c r="C413" s="65"/>
      <c r="D413" s="65"/>
      <c r="E413" s="65"/>
      <c r="F413" s="65"/>
      <c r="G413" s="65"/>
      <c r="H413" s="65"/>
      <c r="I413" s="65"/>
      <c r="J413" s="65"/>
      <c r="K413" s="65"/>
      <c r="L413" s="65"/>
      <c r="M413" s="65"/>
      <c r="N413" s="65"/>
      <c r="O413" s="65"/>
      <c r="P413" s="65"/>
      <c r="Q413" s="65"/>
      <c r="R413" s="65"/>
      <c r="S413" s="65"/>
      <c r="T413" s="65"/>
      <c r="U413" s="65"/>
      <c r="V413" s="65"/>
      <c r="W413" s="65"/>
      <c r="X413" s="65"/>
      <c r="Y413" s="65"/>
      <c r="Z413" s="65"/>
    </row>
    <row r="414" spans="1:26" x14ac:dyDescent="0.25">
      <c r="A414" s="65"/>
      <c r="B414" s="65"/>
      <c r="C414" s="65"/>
      <c r="D414" s="65"/>
      <c r="E414" s="65"/>
      <c r="F414" s="65"/>
      <c r="G414" s="65"/>
      <c r="H414" s="65"/>
      <c r="I414" s="65"/>
      <c r="J414" s="65"/>
      <c r="K414" s="65"/>
      <c r="L414" s="65"/>
      <c r="M414" s="65"/>
      <c r="N414" s="65"/>
      <c r="O414" s="65"/>
      <c r="P414" s="65"/>
      <c r="Q414" s="65"/>
      <c r="R414" s="65"/>
      <c r="S414" s="65"/>
      <c r="T414" s="65"/>
      <c r="U414" s="65"/>
      <c r="V414" s="65"/>
      <c r="W414" s="65"/>
      <c r="X414" s="65"/>
      <c r="Y414" s="65"/>
      <c r="Z414" s="65"/>
    </row>
    <row r="415" spans="1:26" x14ac:dyDescent="0.25">
      <c r="A415" s="65"/>
      <c r="B415" s="65"/>
      <c r="C415" s="65"/>
      <c r="D415" s="65"/>
      <c r="E415" s="65"/>
      <c r="F415" s="65"/>
      <c r="G415" s="65"/>
      <c r="H415" s="65"/>
      <c r="I415" s="65"/>
      <c r="J415" s="65"/>
      <c r="K415" s="65"/>
      <c r="L415" s="65"/>
      <c r="M415" s="65"/>
      <c r="N415" s="65"/>
      <c r="O415" s="65"/>
      <c r="P415" s="65"/>
      <c r="Q415" s="65"/>
      <c r="R415" s="65"/>
      <c r="S415" s="65"/>
      <c r="T415" s="65"/>
      <c r="U415" s="65"/>
      <c r="V415" s="65"/>
      <c r="W415" s="65"/>
      <c r="X415" s="65"/>
      <c r="Y415" s="65"/>
      <c r="Z415" s="65"/>
    </row>
    <row r="416" spans="1:26" x14ac:dyDescent="0.25">
      <c r="A416" s="65"/>
      <c r="B416" s="65"/>
      <c r="C416" s="65"/>
      <c r="D416" s="65"/>
      <c r="E416" s="65"/>
      <c r="F416" s="65"/>
      <c r="G416" s="65"/>
      <c r="H416" s="65"/>
      <c r="I416" s="65"/>
      <c r="J416" s="65"/>
      <c r="K416" s="65"/>
      <c r="L416" s="65"/>
      <c r="M416" s="65"/>
      <c r="N416" s="65"/>
      <c r="O416" s="65"/>
      <c r="P416" s="65"/>
      <c r="Q416" s="65"/>
      <c r="R416" s="65"/>
      <c r="S416" s="65"/>
      <c r="T416" s="65"/>
      <c r="U416" s="65"/>
      <c r="V416" s="65"/>
      <c r="W416" s="65"/>
      <c r="X416" s="65"/>
      <c r="Y416" s="65"/>
      <c r="Z416" s="65"/>
    </row>
    <row r="417" spans="1:26" x14ac:dyDescent="0.25">
      <c r="A417" s="65"/>
      <c r="B417" s="65"/>
      <c r="C417" s="65"/>
      <c r="D417" s="65"/>
      <c r="E417" s="65"/>
      <c r="F417" s="65"/>
      <c r="G417" s="65"/>
      <c r="H417" s="65"/>
      <c r="I417" s="65"/>
      <c r="J417" s="65"/>
      <c r="K417" s="65"/>
      <c r="L417" s="65"/>
      <c r="M417" s="65"/>
      <c r="N417" s="65"/>
      <c r="O417" s="65"/>
      <c r="P417" s="65"/>
      <c r="Q417" s="65"/>
      <c r="R417" s="65"/>
      <c r="S417" s="65"/>
      <c r="T417" s="65"/>
      <c r="U417" s="65"/>
      <c r="V417" s="65"/>
      <c r="W417" s="65"/>
      <c r="X417" s="65"/>
      <c r="Y417" s="65"/>
      <c r="Z417" s="65"/>
    </row>
    <row r="418" spans="1:26" x14ac:dyDescent="0.25">
      <c r="A418" s="65"/>
      <c r="B418" s="65"/>
      <c r="C418" s="65"/>
      <c r="D418" s="65"/>
      <c r="E418" s="65"/>
      <c r="F418" s="65"/>
      <c r="G418" s="65"/>
      <c r="H418" s="65"/>
      <c r="I418" s="65"/>
      <c r="J418" s="65"/>
      <c r="K418" s="65"/>
      <c r="L418" s="65"/>
      <c r="M418" s="65"/>
      <c r="N418" s="65"/>
      <c r="O418" s="65"/>
      <c r="P418" s="65"/>
      <c r="Q418" s="65"/>
      <c r="R418" s="65"/>
      <c r="S418" s="65"/>
      <c r="T418" s="65"/>
      <c r="U418" s="65"/>
      <c r="V418" s="65"/>
      <c r="W418" s="65"/>
      <c r="X418" s="65"/>
      <c r="Y418" s="65"/>
      <c r="Z418" s="65"/>
    </row>
    <row r="419" spans="1:26" x14ac:dyDescent="0.25">
      <c r="A419" s="65"/>
      <c r="B419" s="65"/>
      <c r="C419" s="65"/>
      <c r="D419" s="65"/>
      <c r="E419" s="65"/>
      <c r="F419" s="65"/>
      <c r="G419" s="65"/>
      <c r="H419" s="65"/>
      <c r="I419" s="65"/>
      <c r="J419" s="65"/>
      <c r="K419" s="65"/>
      <c r="L419" s="65"/>
      <c r="M419" s="65"/>
      <c r="N419" s="65"/>
      <c r="O419" s="65"/>
      <c r="P419" s="65"/>
      <c r="Q419" s="65"/>
      <c r="R419" s="65"/>
      <c r="S419" s="65"/>
      <c r="T419" s="65"/>
      <c r="U419" s="65"/>
      <c r="V419" s="65"/>
      <c r="W419" s="65"/>
      <c r="X419" s="65"/>
      <c r="Y419" s="65"/>
      <c r="Z419" s="65"/>
    </row>
    <row r="420" spans="1:26" x14ac:dyDescent="0.25">
      <c r="A420" s="65"/>
      <c r="B420" s="65"/>
      <c r="C420" s="65"/>
      <c r="D420" s="65"/>
      <c r="E420" s="65"/>
      <c r="F420" s="65"/>
      <c r="G420" s="65"/>
      <c r="H420" s="65"/>
      <c r="I420" s="65"/>
      <c r="J420" s="65"/>
      <c r="K420" s="65"/>
      <c r="L420" s="65"/>
      <c r="M420" s="65"/>
      <c r="N420" s="65"/>
      <c r="O420" s="65"/>
      <c r="P420" s="65"/>
      <c r="Q420" s="65"/>
      <c r="R420" s="65"/>
      <c r="S420" s="65"/>
      <c r="T420" s="65"/>
      <c r="U420" s="65"/>
      <c r="V420" s="65"/>
      <c r="W420" s="65"/>
      <c r="X420" s="65"/>
      <c r="Y420" s="65"/>
      <c r="Z420" s="65"/>
    </row>
    <row r="421" spans="1:26" x14ac:dyDescent="0.25">
      <c r="A421" s="65"/>
      <c r="B421" s="65"/>
      <c r="C421" s="65"/>
      <c r="D421" s="65"/>
      <c r="E421" s="65"/>
      <c r="F421" s="65"/>
      <c r="G421" s="65"/>
      <c r="H421" s="65"/>
      <c r="I421" s="65"/>
      <c r="J421" s="65"/>
      <c r="K421" s="65"/>
      <c r="L421" s="65"/>
      <c r="M421" s="65"/>
      <c r="N421" s="65"/>
      <c r="O421" s="65"/>
      <c r="P421" s="65"/>
      <c r="Q421" s="65"/>
      <c r="R421" s="65"/>
      <c r="S421" s="65"/>
      <c r="T421" s="65"/>
      <c r="U421" s="65"/>
      <c r="V421" s="65"/>
      <c r="W421" s="65"/>
      <c r="X421" s="65"/>
      <c r="Y421" s="65"/>
      <c r="Z421" s="65"/>
    </row>
    <row r="422" spans="1:26" x14ac:dyDescent="0.25">
      <c r="A422" s="65"/>
      <c r="B422" s="65"/>
      <c r="C422" s="65"/>
      <c r="D422" s="65"/>
      <c r="E422" s="65"/>
      <c r="F422" s="65"/>
      <c r="G422" s="65"/>
      <c r="H422" s="65"/>
      <c r="I422" s="65"/>
      <c r="J422" s="65"/>
      <c r="K422" s="65"/>
      <c r="L422" s="65"/>
      <c r="M422" s="65"/>
      <c r="N422" s="65"/>
      <c r="O422" s="65"/>
      <c r="P422" s="65"/>
      <c r="Q422" s="65"/>
      <c r="R422" s="65"/>
      <c r="S422" s="65"/>
      <c r="T422" s="65"/>
      <c r="U422" s="65"/>
      <c r="V422" s="65"/>
      <c r="W422" s="65"/>
      <c r="X422" s="65"/>
      <c r="Y422" s="65"/>
      <c r="Z422" s="65"/>
    </row>
    <row r="423" spans="1:26" x14ac:dyDescent="0.25">
      <c r="A423" s="65"/>
      <c r="B423" s="65"/>
      <c r="C423" s="65"/>
      <c r="D423" s="65"/>
      <c r="E423" s="65"/>
      <c r="F423" s="65"/>
      <c r="G423" s="65"/>
      <c r="H423" s="65"/>
      <c r="I423" s="65"/>
      <c r="J423" s="65"/>
      <c r="K423" s="65"/>
      <c r="L423" s="65"/>
      <c r="M423" s="65"/>
      <c r="N423" s="65"/>
      <c r="O423" s="65"/>
      <c r="P423" s="65"/>
      <c r="Q423" s="65"/>
      <c r="R423" s="65"/>
      <c r="S423" s="65"/>
      <c r="T423" s="65"/>
      <c r="U423" s="65"/>
      <c r="V423" s="65"/>
      <c r="W423" s="65"/>
      <c r="X423" s="65"/>
      <c r="Y423" s="65"/>
      <c r="Z423" s="65"/>
    </row>
    <row r="424" spans="1:26" x14ac:dyDescent="0.25">
      <c r="A424" s="108"/>
      <c r="B424" s="109"/>
      <c r="C424" s="110"/>
      <c r="D424" s="110"/>
      <c r="E424" s="67"/>
      <c r="F424" s="14"/>
      <c r="G424" s="14"/>
      <c r="H424" s="111"/>
      <c r="I424" s="112"/>
    </row>
    <row r="425" spans="1:26" x14ac:dyDescent="0.25">
      <c r="A425" s="108"/>
      <c r="B425" s="109"/>
      <c r="C425" s="110"/>
      <c r="D425" s="110"/>
      <c r="E425" s="67"/>
      <c r="F425" s="14"/>
      <c r="G425" s="14"/>
      <c r="H425" s="111"/>
      <c r="I425" s="112"/>
    </row>
    <row r="426" spans="1:26" x14ac:dyDescent="0.25">
      <c r="A426" s="108"/>
      <c r="B426" s="109"/>
      <c r="C426" s="110"/>
      <c r="D426" s="110"/>
      <c r="E426" s="67"/>
      <c r="F426" s="14"/>
      <c r="G426" s="14"/>
      <c r="H426" s="111"/>
      <c r="I426" s="112"/>
    </row>
    <row r="427" spans="1:26" x14ac:dyDescent="0.25">
      <c r="A427" s="108"/>
      <c r="B427" s="109"/>
      <c r="C427" s="110"/>
      <c r="D427" s="110"/>
      <c r="E427" s="67"/>
      <c r="F427" s="14"/>
      <c r="G427" s="14"/>
      <c r="H427" s="111"/>
      <c r="I427" s="112"/>
    </row>
    <row r="428" spans="1:26" x14ac:dyDescent="0.25">
      <c r="A428" s="108"/>
      <c r="B428" s="109"/>
      <c r="C428" s="110"/>
      <c r="D428" s="110"/>
      <c r="E428" s="67"/>
      <c r="F428" s="14"/>
      <c r="G428" s="14"/>
      <c r="H428" s="111"/>
      <c r="I428" s="112"/>
    </row>
    <row r="429" spans="1:26" x14ac:dyDescent="0.25">
      <c r="A429" s="108"/>
      <c r="B429" s="109"/>
      <c r="C429" s="110"/>
      <c r="D429" s="110"/>
      <c r="E429" s="67"/>
      <c r="F429" s="14"/>
      <c r="G429" s="14"/>
      <c r="H429" s="111"/>
      <c r="I429" s="112"/>
    </row>
    <row r="430" spans="1:26" x14ac:dyDescent="0.25">
      <c r="A430" s="108"/>
      <c r="B430" s="109"/>
      <c r="C430" s="110"/>
      <c r="D430" s="110"/>
      <c r="E430" s="67"/>
      <c r="F430" s="14"/>
      <c r="G430" s="14"/>
      <c r="H430" s="111"/>
      <c r="I430" s="112"/>
    </row>
    <row r="431" spans="1:26" x14ac:dyDescent="0.25">
      <c r="A431" s="108"/>
      <c r="B431" s="109"/>
      <c r="C431" s="110"/>
      <c r="D431" s="110"/>
      <c r="E431" s="67"/>
      <c r="F431" s="14"/>
      <c r="G431" s="14"/>
      <c r="H431" s="111"/>
      <c r="I431" s="112"/>
    </row>
    <row r="432" spans="1:26" x14ac:dyDescent="0.25">
      <c r="A432" s="108"/>
      <c r="B432" s="109"/>
      <c r="C432" s="110"/>
      <c r="D432" s="110"/>
      <c r="E432" s="67"/>
      <c r="F432" s="14"/>
      <c r="G432" s="14"/>
      <c r="H432" s="111"/>
      <c r="I432" s="112"/>
    </row>
    <row r="433" spans="1:9" x14ac:dyDescent="0.25">
      <c r="A433" s="108"/>
      <c r="B433" s="109"/>
      <c r="C433" s="110"/>
      <c r="D433" s="110"/>
      <c r="E433" s="67"/>
      <c r="F433" s="14"/>
      <c r="G433" s="14"/>
      <c r="H433" s="111"/>
      <c r="I433" s="112"/>
    </row>
    <row r="434" spans="1:9" x14ac:dyDescent="0.25">
      <c r="A434" s="108"/>
      <c r="B434" s="109"/>
      <c r="C434" s="110"/>
      <c r="D434" s="110"/>
      <c r="E434" s="67"/>
      <c r="F434" s="14"/>
      <c r="G434" s="14"/>
      <c r="H434" s="111"/>
      <c r="I434" s="112"/>
    </row>
    <row r="435" spans="1:9" x14ac:dyDescent="0.25">
      <c r="A435" s="108"/>
      <c r="B435" s="109"/>
      <c r="C435" s="110"/>
      <c r="D435" s="110"/>
      <c r="E435" s="67"/>
      <c r="F435" s="14"/>
      <c r="G435" s="14"/>
      <c r="H435" s="111"/>
      <c r="I435" s="112"/>
    </row>
    <row r="436" spans="1:9" x14ac:dyDescent="0.25">
      <c r="A436" s="108"/>
      <c r="B436" s="109"/>
      <c r="C436" s="110"/>
      <c r="D436" s="110"/>
      <c r="E436" s="67"/>
      <c r="F436" s="14"/>
      <c r="G436" s="14"/>
      <c r="H436" s="111"/>
      <c r="I436" s="112"/>
    </row>
    <row r="437" spans="1:9" x14ac:dyDescent="0.25">
      <c r="A437" s="108"/>
      <c r="B437" s="109"/>
      <c r="C437" s="110"/>
      <c r="D437" s="110"/>
      <c r="E437" s="67"/>
      <c r="F437" s="14"/>
      <c r="G437" s="14"/>
      <c r="H437" s="111"/>
      <c r="I437" s="112"/>
    </row>
    <row r="438" spans="1:9" x14ac:dyDescent="0.25">
      <c r="A438" s="108"/>
      <c r="B438" s="109"/>
      <c r="C438" s="110"/>
      <c r="D438" s="110"/>
      <c r="E438" s="67"/>
      <c r="F438" s="14"/>
      <c r="G438" s="14"/>
      <c r="H438" s="111"/>
      <c r="I438" s="112"/>
    </row>
    <row r="439" spans="1:9" x14ac:dyDescent="0.25">
      <c r="A439" s="108"/>
      <c r="B439" s="109"/>
      <c r="C439" s="110"/>
      <c r="D439" s="110"/>
      <c r="E439" s="67"/>
      <c r="F439" s="14"/>
      <c r="G439" s="14"/>
      <c r="H439" s="111"/>
      <c r="I439" s="112"/>
    </row>
    <row r="440" spans="1:9" x14ac:dyDescent="0.25">
      <c r="A440" s="108"/>
      <c r="B440" s="109"/>
      <c r="C440" s="110"/>
      <c r="D440" s="110"/>
      <c r="E440" s="67"/>
      <c r="F440" s="14"/>
      <c r="G440" s="14"/>
      <c r="H440" s="111"/>
      <c r="I440" s="112"/>
    </row>
    <row r="441" spans="1:9" x14ac:dyDescent="0.25">
      <c r="A441" s="108"/>
      <c r="B441" s="109"/>
      <c r="C441" s="110"/>
      <c r="D441" s="110"/>
      <c r="E441" s="67"/>
      <c r="F441" s="14"/>
      <c r="G441" s="14"/>
      <c r="H441" s="111"/>
      <c r="I441" s="112"/>
    </row>
    <row r="442" spans="1:9" x14ac:dyDescent="0.25">
      <c r="A442" s="108"/>
      <c r="B442" s="109"/>
      <c r="C442" s="110"/>
      <c r="D442" s="110"/>
      <c r="E442" s="67"/>
      <c r="F442" s="14"/>
      <c r="G442" s="14"/>
      <c r="H442" s="111"/>
      <c r="I442" s="112"/>
    </row>
    <row r="443" spans="1:9" x14ac:dyDescent="0.25">
      <c r="A443" s="108"/>
      <c r="B443" s="109"/>
      <c r="C443" s="110"/>
      <c r="D443" s="110"/>
      <c r="E443" s="67"/>
      <c r="F443" s="14"/>
      <c r="G443" s="14"/>
      <c r="H443" s="111"/>
      <c r="I443" s="112"/>
    </row>
    <row r="444" spans="1:9" x14ac:dyDescent="0.25">
      <c r="A444" s="108"/>
      <c r="B444" s="109"/>
      <c r="C444" s="110"/>
      <c r="D444" s="110"/>
      <c r="E444" s="67"/>
      <c r="F444" s="14"/>
      <c r="G444" s="14"/>
      <c r="H444" s="111"/>
      <c r="I444" s="112"/>
    </row>
    <row r="445" spans="1:9" x14ac:dyDescent="0.25">
      <c r="A445" s="108"/>
      <c r="B445" s="109"/>
      <c r="C445" s="110"/>
      <c r="D445" s="110"/>
      <c r="E445" s="67"/>
      <c r="F445" s="14"/>
      <c r="G445" s="14"/>
      <c r="H445" s="111"/>
      <c r="I445" s="112"/>
    </row>
    <row r="446" spans="1:9" x14ac:dyDescent="0.25">
      <c r="A446" s="108"/>
      <c r="B446" s="109"/>
      <c r="C446" s="110"/>
      <c r="D446" s="110"/>
      <c r="E446" s="67"/>
      <c r="F446" s="14"/>
      <c r="G446" s="14"/>
      <c r="H446" s="111"/>
      <c r="I446" s="112"/>
    </row>
    <row r="447" spans="1:9" x14ac:dyDescent="0.25">
      <c r="A447" s="108"/>
      <c r="B447" s="109"/>
      <c r="C447" s="110"/>
      <c r="D447" s="110"/>
      <c r="E447" s="67"/>
      <c r="F447" s="14"/>
      <c r="G447" s="14"/>
      <c r="H447" s="111"/>
      <c r="I447" s="112"/>
    </row>
    <row r="448" spans="1:9" x14ac:dyDescent="0.25">
      <c r="A448" s="108"/>
      <c r="B448" s="109"/>
      <c r="C448" s="110"/>
      <c r="D448" s="110"/>
      <c r="E448" s="67"/>
      <c r="F448" s="14"/>
      <c r="G448" s="14"/>
      <c r="H448" s="111"/>
      <c r="I448" s="112"/>
    </row>
    <row r="449" spans="1:9" x14ac:dyDescent="0.25">
      <c r="A449" s="108"/>
      <c r="B449" s="109"/>
      <c r="C449" s="110"/>
      <c r="D449" s="110"/>
      <c r="E449" s="67"/>
      <c r="F449" s="14"/>
      <c r="G449" s="14"/>
      <c r="H449" s="111"/>
      <c r="I449" s="112"/>
    </row>
    <row r="450" spans="1:9" x14ac:dyDescent="0.25">
      <c r="A450" s="108"/>
      <c r="B450" s="109"/>
      <c r="C450" s="110"/>
      <c r="D450" s="110"/>
      <c r="E450" s="67"/>
      <c r="F450" s="14"/>
      <c r="G450" s="14"/>
      <c r="H450" s="111"/>
      <c r="I450" s="112"/>
    </row>
    <row r="451" spans="1:9" x14ac:dyDescent="0.25">
      <c r="A451" s="108"/>
      <c r="B451" s="109"/>
      <c r="C451" s="110"/>
      <c r="D451" s="110"/>
      <c r="E451" s="67"/>
      <c r="F451" s="14"/>
      <c r="G451" s="14"/>
      <c r="H451" s="111"/>
      <c r="I451" s="112"/>
    </row>
    <row r="452" spans="1:9" x14ac:dyDescent="0.25">
      <c r="A452" s="108"/>
      <c r="B452" s="109"/>
      <c r="C452" s="110"/>
      <c r="D452" s="110"/>
      <c r="E452" s="67"/>
      <c r="F452" s="14"/>
      <c r="G452" s="14"/>
      <c r="H452" s="111"/>
      <c r="I452" s="112"/>
    </row>
    <row r="453" spans="1:9" x14ac:dyDescent="0.25">
      <c r="A453" s="108"/>
      <c r="B453" s="109"/>
      <c r="C453" s="110"/>
      <c r="D453" s="110"/>
      <c r="E453" s="67"/>
      <c r="F453" s="14"/>
      <c r="G453" s="14"/>
      <c r="H453" s="111"/>
      <c r="I453" s="112"/>
    </row>
    <row r="454" spans="1:9" x14ac:dyDescent="0.25">
      <c r="A454" s="108"/>
      <c r="B454" s="109"/>
      <c r="C454" s="110"/>
      <c r="D454" s="110"/>
      <c r="E454" s="67"/>
      <c r="F454" s="14"/>
      <c r="G454" s="14"/>
      <c r="H454" s="111"/>
      <c r="I454" s="112"/>
    </row>
    <row r="455" spans="1:9" x14ac:dyDescent="0.25">
      <c r="A455" s="108"/>
      <c r="B455" s="109"/>
      <c r="C455" s="110"/>
      <c r="D455" s="110"/>
      <c r="E455" s="67"/>
      <c r="F455" s="14"/>
      <c r="G455" s="14"/>
      <c r="H455" s="111"/>
      <c r="I455" s="112"/>
    </row>
    <row r="456" spans="1:9" x14ac:dyDescent="0.25">
      <c r="A456" s="108"/>
      <c r="B456" s="109"/>
      <c r="C456" s="110"/>
      <c r="D456" s="110"/>
      <c r="E456" s="67"/>
      <c r="F456" s="14"/>
      <c r="G456" s="14"/>
      <c r="H456" s="111"/>
      <c r="I456" s="112"/>
    </row>
    <row r="457" spans="1:9" x14ac:dyDescent="0.25">
      <c r="A457" s="108"/>
      <c r="B457" s="109"/>
      <c r="C457" s="110"/>
      <c r="D457" s="110"/>
      <c r="E457" s="67"/>
      <c r="F457" s="14"/>
      <c r="G457" s="14"/>
      <c r="H457" s="111"/>
      <c r="I457" s="112"/>
    </row>
    <row r="458" spans="1:9" x14ac:dyDescent="0.25">
      <c r="A458" s="108"/>
      <c r="B458" s="109"/>
      <c r="C458" s="110"/>
      <c r="D458" s="110"/>
      <c r="E458" s="67"/>
      <c r="F458" s="14"/>
      <c r="G458" s="14"/>
      <c r="H458" s="111"/>
      <c r="I458" s="112"/>
    </row>
    <row r="459" spans="1:9" x14ac:dyDescent="0.25">
      <c r="A459" s="108"/>
      <c r="B459" s="109"/>
      <c r="C459" s="110"/>
      <c r="D459" s="110"/>
      <c r="E459" s="67"/>
      <c r="F459" s="14"/>
      <c r="G459" s="14"/>
      <c r="H459" s="111"/>
      <c r="I459" s="112"/>
    </row>
    <row r="460" spans="1:9" x14ac:dyDescent="0.25">
      <c r="A460" s="108"/>
      <c r="B460" s="109"/>
      <c r="C460" s="110"/>
      <c r="D460" s="110"/>
      <c r="E460" s="67"/>
      <c r="F460" s="14"/>
      <c r="G460" s="14"/>
      <c r="H460" s="111"/>
      <c r="I460" s="112"/>
    </row>
    <row r="461" spans="1:9" x14ac:dyDescent="0.25">
      <c r="A461" s="108"/>
      <c r="B461" s="109"/>
      <c r="C461" s="110"/>
      <c r="D461" s="110"/>
      <c r="E461" s="67"/>
      <c r="F461" s="14"/>
      <c r="G461" s="14"/>
      <c r="H461" s="111"/>
      <c r="I461" s="112"/>
    </row>
    <row r="462" spans="1:9" x14ac:dyDescent="0.25">
      <c r="A462" s="108"/>
      <c r="B462" s="109"/>
      <c r="C462" s="110"/>
      <c r="D462" s="110"/>
      <c r="E462" s="67"/>
      <c r="F462" s="14"/>
      <c r="G462" s="14"/>
      <c r="H462" s="111"/>
      <c r="I462" s="112"/>
    </row>
    <row r="463" spans="1:9" x14ac:dyDescent="0.25">
      <c r="A463" s="108"/>
      <c r="B463" s="109"/>
      <c r="C463" s="110"/>
      <c r="D463" s="110"/>
      <c r="E463" s="67"/>
      <c r="F463" s="14"/>
      <c r="G463" s="14"/>
      <c r="H463" s="111"/>
      <c r="I463" s="112"/>
    </row>
    <row r="464" spans="1:9" x14ac:dyDescent="0.25">
      <c r="A464" s="108"/>
      <c r="B464" s="109"/>
      <c r="C464" s="110"/>
      <c r="D464" s="110"/>
      <c r="E464" s="67"/>
      <c r="F464" s="14"/>
      <c r="G464" s="14"/>
      <c r="H464" s="111"/>
      <c r="I464" s="112"/>
    </row>
    <row r="465" spans="1:9" x14ac:dyDescent="0.25">
      <c r="A465" s="108"/>
      <c r="B465" s="109"/>
      <c r="C465" s="110"/>
      <c r="D465" s="110"/>
      <c r="E465" s="67"/>
      <c r="F465" s="14"/>
      <c r="G465" s="14"/>
      <c r="H465" s="111"/>
      <c r="I465" s="112"/>
    </row>
    <row r="466" spans="1:9" x14ac:dyDescent="0.25">
      <c r="A466" s="108"/>
      <c r="B466" s="109"/>
      <c r="C466" s="110"/>
      <c r="D466" s="110"/>
      <c r="E466" s="67"/>
      <c r="F466" s="14"/>
      <c r="G466" s="14"/>
      <c r="H466" s="111"/>
      <c r="I466" s="112"/>
    </row>
    <row r="467" spans="1:9" x14ac:dyDescent="0.25">
      <c r="A467" s="108"/>
      <c r="B467" s="109"/>
      <c r="C467" s="110"/>
      <c r="D467" s="110"/>
      <c r="E467" s="67"/>
      <c r="F467" s="14"/>
      <c r="G467" s="14"/>
      <c r="H467" s="111"/>
      <c r="I467" s="112"/>
    </row>
    <row r="468" spans="1:9" x14ac:dyDescent="0.25">
      <c r="A468" s="108"/>
      <c r="B468" s="109"/>
      <c r="C468" s="110"/>
      <c r="D468" s="110"/>
      <c r="E468" s="67"/>
      <c r="F468" s="14"/>
      <c r="G468" s="14"/>
      <c r="H468" s="111"/>
      <c r="I468" s="112"/>
    </row>
    <row r="469" spans="1:9" x14ac:dyDescent="0.25">
      <c r="A469" s="108"/>
      <c r="B469" s="109"/>
      <c r="C469" s="110"/>
      <c r="D469" s="110"/>
      <c r="E469" s="67"/>
      <c r="F469" s="14"/>
      <c r="G469" s="14"/>
      <c r="H469" s="111"/>
      <c r="I469" s="112"/>
    </row>
    <row r="470" spans="1:9" x14ac:dyDescent="0.25">
      <c r="A470" s="108"/>
      <c r="B470" s="109"/>
      <c r="C470" s="110"/>
      <c r="D470" s="110"/>
      <c r="E470" s="67"/>
      <c r="F470" s="14"/>
      <c r="G470" s="14"/>
      <c r="H470" s="111"/>
      <c r="I470" s="112"/>
    </row>
    <row r="471" spans="1:9" x14ac:dyDescent="0.25">
      <c r="A471" s="108"/>
      <c r="B471" s="109"/>
      <c r="C471" s="110"/>
      <c r="D471" s="110"/>
      <c r="E471" s="67"/>
      <c r="F471" s="14"/>
      <c r="G471" s="14"/>
      <c r="H471" s="111"/>
      <c r="I471" s="112"/>
    </row>
    <row r="472" spans="1:9" x14ac:dyDescent="0.25">
      <c r="A472" s="108"/>
      <c r="B472" s="109"/>
      <c r="C472" s="110"/>
      <c r="D472" s="110"/>
      <c r="E472" s="67"/>
      <c r="F472" s="14"/>
      <c r="G472" s="14"/>
      <c r="H472" s="111"/>
      <c r="I472" s="112"/>
    </row>
    <row r="473" spans="1:9" x14ac:dyDescent="0.25">
      <c r="A473" s="108"/>
      <c r="B473" s="109"/>
      <c r="C473" s="110"/>
      <c r="D473" s="110"/>
      <c r="E473" s="67"/>
      <c r="F473" s="14"/>
      <c r="G473" s="14"/>
      <c r="H473" s="111"/>
      <c r="I473" s="112"/>
    </row>
    <row r="474" spans="1:9" x14ac:dyDescent="0.25">
      <c r="A474" s="108"/>
      <c r="B474" s="109"/>
      <c r="C474" s="110"/>
      <c r="D474" s="110"/>
      <c r="E474" s="67"/>
      <c r="F474" s="14"/>
      <c r="G474" s="14"/>
      <c r="H474" s="111"/>
      <c r="I474" s="112"/>
    </row>
    <row r="475" spans="1:9" x14ac:dyDescent="0.25">
      <c r="A475" s="108"/>
      <c r="B475" s="109"/>
      <c r="C475" s="110"/>
      <c r="D475" s="110"/>
      <c r="E475" s="67"/>
      <c r="F475" s="14"/>
      <c r="G475" s="14"/>
      <c r="H475" s="111"/>
      <c r="I475" s="112"/>
    </row>
    <row r="476" spans="1:9" x14ac:dyDescent="0.25">
      <c r="A476" s="108"/>
      <c r="B476" s="109"/>
      <c r="C476" s="110"/>
      <c r="D476" s="110"/>
      <c r="E476" s="67"/>
      <c r="F476" s="14"/>
      <c r="G476" s="14"/>
      <c r="H476" s="111"/>
      <c r="I476" s="112"/>
    </row>
    <row r="477" spans="1:9" x14ac:dyDescent="0.25">
      <c r="A477" s="108"/>
      <c r="B477" s="109"/>
      <c r="C477" s="110"/>
      <c r="D477" s="110"/>
      <c r="E477" s="67"/>
      <c r="F477" s="14"/>
      <c r="G477" s="14"/>
      <c r="H477" s="111"/>
      <c r="I477" s="112"/>
    </row>
    <row r="478" spans="1:9" x14ac:dyDescent="0.25">
      <c r="A478" s="108"/>
      <c r="B478" s="109"/>
      <c r="C478" s="110"/>
      <c r="D478" s="110"/>
      <c r="E478" s="67"/>
      <c r="F478" s="14"/>
      <c r="G478" s="14"/>
      <c r="H478" s="111"/>
      <c r="I478" s="112"/>
    </row>
    <row r="479" spans="1:9" x14ac:dyDescent="0.25">
      <c r="A479" s="108"/>
      <c r="B479" s="109"/>
      <c r="C479" s="110"/>
      <c r="D479" s="110"/>
      <c r="E479" s="67"/>
      <c r="F479" s="14"/>
      <c r="G479" s="14"/>
      <c r="H479" s="111"/>
      <c r="I479" s="112"/>
    </row>
    <row r="480" spans="1:9" x14ac:dyDescent="0.25">
      <c r="A480" s="108"/>
      <c r="B480" s="109"/>
      <c r="C480" s="110"/>
      <c r="D480" s="110"/>
      <c r="E480" s="67"/>
      <c r="F480" s="14"/>
      <c r="G480" s="14"/>
      <c r="H480" s="111"/>
      <c r="I480" s="112"/>
    </row>
    <row r="481" spans="1:9" x14ac:dyDescent="0.25">
      <c r="A481" s="108"/>
      <c r="B481" s="109"/>
      <c r="C481" s="110"/>
      <c r="D481" s="110"/>
      <c r="E481" s="67"/>
      <c r="F481" s="14"/>
      <c r="G481" s="14"/>
      <c r="H481" s="111"/>
      <c r="I481" s="112"/>
    </row>
    <row r="482" spans="1:9" x14ac:dyDescent="0.25">
      <c r="A482" s="108"/>
      <c r="B482" s="109"/>
      <c r="C482" s="110"/>
      <c r="D482" s="110"/>
      <c r="E482" s="67"/>
      <c r="F482" s="14"/>
      <c r="G482" s="14"/>
      <c r="H482" s="111"/>
      <c r="I482" s="112"/>
    </row>
    <row r="483" spans="1:9" x14ac:dyDescent="0.25">
      <c r="A483" s="108"/>
      <c r="B483" s="109"/>
      <c r="C483" s="110"/>
      <c r="D483" s="110"/>
      <c r="E483" s="67"/>
      <c r="F483" s="14"/>
      <c r="G483" s="14"/>
      <c r="H483" s="111"/>
      <c r="I483" s="112"/>
    </row>
    <row r="484" spans="1:9" x14ac:dyDescent="0.25">
      <c r="A484" s="108"/>
      <c r="B484" s="109"/>
      <c r="C484" s="110"/>
      <c r="D484" s="110"/>
      <c r="E484" s="67"/>
      <c r="F484" s="14"/>
      <c r="G484" s="14"/>
      <c r="H484" s="111"/>
      <c r="I484" s="112"/>
    </row>
    <row r="485" spans="1:9" x14ac:dyDescent="0.25">
      <c r="A485" s="108"/>
      <c r="B485" s="109"/>
      <c r="C485" s="110"/>
      <c r="D485" s="110"/>
      <c r="E485" s="67"/>
      <c r="F485" s="14"/>
      <c r="G485" s="14"/>
      <c r="H485" s="111"/>
      <c r="I485" s="112"/>
    </row>
    <row r="486" spans="1:9" x14ac:dyDescent="0.25">
      <c r="A486" s="108"/>
      <c r="B486" s="109"/>
      <c r="C486" s="110"/>
      <c r="D486" s="110"/>
      <c r="E486" s="67"/>
      <c r="F486" s="14"/>
      <c r="G486" s="14"/>
      <c r="H486" s="111"/>
      <c r="I486" s="112"/>
    </row>
    <row r="487" spans="1:9" x14ac:dyDescent="0.25">
      <c r="A487" s="108"/>
      <c r="B487" s="109"/>
      <c r="C487" s="110"/>
      <c r="D487" s="110"/>
      <c r="E487" s="67"/>
      <c r="F487" s="14"/>
      <c r="G487" s="14"/>
      <c r="H487" s="111"/>
      <c r="I487" s="112"/>
    </row>
    <row r="488" spans="1:9" x14ac:dyDescent="0.25">
      <c r="A488" s="108"/>
      <c r="B488" s="109"/>
      <c r="C488" s="110"/>
      <c r="D488" s="110"/>
      <c r="E488" s="67"/>
      <c r="F488" s="14"/>
      <c r="G488" s="14"/>
      <c r="H488" s="111"/>
      <c r="I488" s="112"/>
    </row>
    <row r="489" spans="1:9" x14ac:dyDescent="0.25">
      <c r="A489" s="108"/>
      <c r="B489" s="109"/>
      <c r="C489" s="110"/>
      <c r="D489" s="110"/>
      <c r="E489" s="67"/>
      <c r="F489" s="14"/>
      <c r="G489" s="14"/>
      <c r="H489" s="111"/>
      <c r="I489" s="112"/>
    </row>
    <row r="490" spans="1:9" x14ac:dyDescent="0.25">
      <c r="A490" s="108"/>
      <c r="B490" s="109"/>
      <c r="C490" s="110"/>
      <c r="D490" s="110"/>
      <c r="E490" s="67"/>
      <c r="F490" s="14"/>
      <c r="G490" s="14"/>
      <c r="H490" s="111"/>
      <c r="I490" s="112"/>
    </row>
    <row r="491" spans="1:9" x14ac:dyDescent="0.25">
      <c r="A491" s="108"/>
      <c r="B491" s="109"/>
      <c r="C491" s="110"/>
      <c r="D491" s="110"/>
      <c r="E491" s="67"/>
      <c r="F491" s="14"/>
      <c r="G491" s="14"/>
      <c r="H491" s="111"/>
      <c r="I491" s="112"/>
    </row>
    <row r="492" spans="1:9" x14ac:dyDescent="0.25">
      <c r="A492" s="108"/>
      <c r="B492" s="109"/>
      <c r="C492" s="110"/>
      <c r="D492" s="110"/>
      <c r="E492" s="67"/>
      <c r="F492" s="14"/>
      <c r="G492" s="14"/>
      <c r="H492" s="111"/>
      <c r="I492" s="112"/>
    </row>
    <row r="493" spans="1:9" x14ac:dyDescent="0.25">
      <c r="A493" s="108"/>
      <c r="B493" s="109"/>
      <c r="C493" s="110"/>
      <c r="D493" s="110"/>
      <c r="E493" s="67"/>
      <c r="F493" s="14"/>
      <c r="G493" s="14"/>
      <c r="H493" s="111"/>
      <c r="I493" s="112"/>
    </row>
    <row r="494" spans="1:9" x14ac:dyDescent="0.25">
      <c r="A494" s="108"/>
      <c r="B494" s="109"/>
      <c r="C494" s="110"/>
      <c r="D494" s="110"/>
      <c r="E494" s="67"/>
      <c r="F494" s="14"/>
      <c r="G494" s="14"/>
      <c r="H494" s="111"/>
      <c r="I494" s="112"/>
    </row>
    <row r="495" spans="1:9" x14ac:dyDescent="0.25">
      <c r="A495" s="108"/>
      <c r="B495" s="109"/>
      <c r="C495" s="110"/>
      <c r="D495" s="110"/>
      <c r="E495" s="67"/>
      <c r="F495" s="14"/>
      <c r="G495" s="14"/>
      <c r="H495" s="111"/>
      <c r="I495" s="112"/>
    </row>
    <row r="496" spans="1:9" x14ac:dyDescent="0.25">
      <c r="A496" s="108"/>
      <c r="B496" s="109"/>
      <c r="C496" s="110"/>
      <c r="D496" s="110"/>
      <c r="E496" s="67"/>
      <c r="F496" s="14"/>
      <c r="G496" s="14"/>
      <c r="H496" s="111"/>
      <c r="I496" s="112"/>
    </row>
    <row r="497" spans="1:9" x14ac:dyDescent="0.25">
      <c r="A497" s="108"/>
      <c r="B497" s="109"/>
      <c r="C497" s="110"/>
      <c r="D497" s="110"/>
      <c r="E497" s="67"/>
      <c r="F497" s="14"/>
      <c r="G497" s="14"/>
      <c r="H497" s="111"/>
      <c r="I497" s="112"/>
    </row>
    <row r="498" spans="1:9" x14ac:dyDescent="0.25">
      <c r="A498" s="108"/>
      <c r="B498" s="109"/>
      <c r="C498" s="110"/>
      <c r="D498" s="110"/>
      <c r="E498" s="67"/>
      <c r="F498" s="14"/>
      <c r="G498" s="14"/>
      <c r="H498" s="111"/>
      <c r="I498" s="112"/>
    </row>
    <row r="499" spans="1:9" x14ac:dyDescent="0.25">
      <c r="A499" s="108"/>
      <c r="B499" s="109"/>
      <c r="C499" s="110"/>
      <c r="D499" s="110"/>
      <c r="E499" s="67"/>
      <c r="F499" s="14"/>
      <c r="G499" s="14"/>
      <c r="H499" s="111"/>
      <c r="I499" s="112"/>
    </row>
    <row r="500" spans="1:9" x14ac:dyDescent="0.25">
      <c r="A500" s="108"/>
      <c r="B500" s="109"/>
      <c r="C500" s="110"/>
      <c r="D500" s="110"/>
      <c r="E500" s="67"/>
      <c r="F500" s="14"/>
      <c r="G500" s="14"/>
      <c r="H500" s="111"/>
      <c r="I500" s="112"/>
    </row>
    <row r="501" spans="1:9" x14ac:dyDescent="0.25">
      <c r="A501" s="108"/>
      <c r="B501" s="109"/>
      <c r="C501" s="110"/>
      <c r="D501" s="110"/>
      <c r="E501" s="67"/>
      <c r="F501" s="14"/>
      <c r="G501" s="14"/>
      <c r="H501" s="111"/>
      <c r="I501" s="112"/>
    </row>
    <row r="502" spans="1:9" x14ac:dyDescent="0.25">
      <c r="A502" s="108"/>
      <c r="B502" s="109"/>
      <c r="C502" s="110"/>
      <c r="D502" s="110"/>
      <c r="E502" s="67"/>
      <c r="F502" s="14"/>
      <c r="G502" s="14"/>
      <c r="H502" s="111"/>
      <c r="I502" s="112"/>
    </row>
    <row r="503" spans="1:9" x14ac:dyDescent="0.25">
      <c r="A503" s="108"/>
      <c r="B503" s="109"/>
      <c r="C503" s="110"/>
      <c r="D503" s="110"/>
      <c r="E503" s="67"/>
      <c r="F503" s="14"/>
      <c r="G503" s="14"/>
      <c r="H503" s="111"/>
      <c r="I503" s="112"/>
    </row>
    <row r="504" spans="1:9" x14ac:dyDescent="0.25">
      <c r="A504" s="108"/>
      <c r="B504" s="109"/>
      <c r="C504" s="110"/>
      <c r="D504" s="110"/>
      <c r="E504" s="67"/>
      <c r="F504" s="14"/>
      <c r="G504" s="14"/>
      <c r="H504" s="111"/>
      <c r="I504" s="112"/>
    </row>
    <row r="505" spans="1:9" x14ac:dyDescent="0.25">
      <c r="A505" s="108"/>
      <c r="B505" s="109"/>
      <c r="C505" s="110"/>
      <c r="D505" s="110"/>
      <c r="E505" s="67"/>
      <c r="F505" s="14"/>
      <c r="G505" s="14"/>
      <c r="H505" s="111"/>
      <c r="I505" s="112"/>
    </row>
    <row r="506" spans="1:9" x14ac:dyDescent="0.25">
      <c r="A506" s="108"/>
      <c r="B506" s="109"/>
      <c r="C506" s="110"/>
      <c r="D506" s="110"/>
      <c r="E506" s="67"/>
      <c r="F506" s="14"/>
      <c r="G506" s="14"/>
      <c r="H506" s="111"/>
      <c r="I506" s="112"/>
    </row>
    <row r="507" spans="1:9" x14ac:dyDescent="0.25">
      <c r="A507" s="108"/>
      <c r="B507" s="109"/>
      <c r="C507" s="110"/>
      <c r="D507" s="110"/>
      <c r="E507" s="67"/>
      <c r="F507" s="14"/>
      <c r="G507" s="14"/>
      <c r="H507" s="111"/>
      <c r="I507" s="112"/>
    </row>
    <row r="508" spans="1:9" x14ac:dyDescent="0.25">
      <c r="A508" s="108"/>
      <c r="B508" s="109"/>
      <c r="C508" s="110"/>
      <c r="D508" s="110"/>
      <c r="E508" s="67"/>
      <c r="F508" s="14"/>
      <c r="G508" s="14"/>
      <c r="H508" s="111"/>
      <c r="I508" s="112"/>
    </row>
    <row r="509" spans="1:9" x14ac:dyDescent="0.25">
      <c r="A509" s="108"/>
      <c r="B509" s="109"/>
      <c r="C509" s="110"/>
      <c r="D509" s="110"/>
      <c r="E509" s="67"/>
      <c r="F509" s="14"/>
      <c r="G509" s="14"/>
      <c r="H509" s="111"/>
      <c r="I509" s="112"/>
    </row>
    <row r="510" spans="1:9" x14ac:dyDescent="0.25">
      <c r="A510" s="108"/>
      <c r="B510" s="109"/>
      <c r="C510" s="110"/>
      <c r="D510" s="110"/>
      <c r="E510" s="67"/>
      <c r="F510" s="14"/>
      <c r="G510" s="14"/>
      <c r="H510" s="111"/>
      <c r="I510" s="112"/>
    </row>
    <row r="511" spans="1:9" x14ac:dyDescent="0.25">
      <c r="A511" s="108"/>
      <c r="B511" s="109"/>
      <c r="C511" s="110"/>
      <c r="D511" s="110"/>
      <c r="E511" s="67"/>
      <c r="F511" s="14"/>
      <c r="G511" s="14"/>
      <c r="H511" s="111"/>
      <c r="I511" s="112"/>
    </row>
    <row r="512" spans="1:9" x14ac:dyDescent="0.25">
      <c r="A512" s="108"/>
      <c r="B512" s="109"/>
      <c r="C512" s="110"/>
      <c r="D512" s="110"/>
      <c r="E512" s="67"/>
      <c r="F512" s="14"/>
      <c r="G512" s="14"/>
      <c r="H512" s="111"/>
      <c r="I512" s="112"/>
    </row>
    <row r="513" spans="1:9" x14ac:dyDescent="0.25">
      <c r="A513" s="108"/>
      <c r="B513" s="109"/>
      <c r="C513" s="110"/>
      <c r="D513" s="110"/>
      <c r="E513" s="67"/>
      <c r="F513" s="14"/>
      <c r="G513" s="14"/>
      <c r="H513" s="111"/>
      <c r="I513" s="112"/>
    </row>
    <row r="514" spans="1:9" x14ac:dyDescent="0.25">
      <c r="A514" s="108"/>
      <c r="B514" s="109"/>
      <c r="C514" s="110"/>
      <c r="D514" s="110"/>
      <c r="E514" s="67"/>
      <c r="F514" s="14"/>
      <c r="G514" s="14"/>
      <c r="H514" s="111"/>
      <c r="I514" s="112"/>
    </row>
    <row r="515" spans="1:9" x14ac:dyDescent="0.25">
      <c r="A515" s="108"/>
      <c r="B515" s="109"/>
      <c r="C515" s="110"/>
      <c r="D515" s="110"/>
      <c r="E515" s="67"/>
      <c r="F515" s="14"/>
      <c r="G515" s="14"/>
      <c r="H515" s="111"/>
      <c r="I515" s="112"/>
    </row>
    <row r="516" spans="1:9" x14ac:dyDescent="0.25">
      <c r="A516" s="108"/>
      <c r="B516" s="109"/>
      <c r="C516" s="110"/>
      <c r="D516" s="110"/>
      <c r="E516" s="67"/>
      <c r="F516" s="14"/>
      <c r="G516" s="14"/>
      <c r="H516" s="111"/>
      <c r="I516" s="112"/>
    </row>
    <row r="517" spans="1:9" x14ac:dyDescent="0.25">
      <c r="A517" s="108"/>
      <c r="B517" s="109"/>
      <c r="C517" s="110"/>
      <c r="D517" s="110"/>
      <c r="E517" s="67"/>
      <c r="F517" s="14"/>
      <c r="G517" s="14"/>
      <c r="H517" s="111"/>
      <c r="I517" s="112"/>
    </row>
    <row r="518" spans="1:9" x14ac:dyDescent="0.25">
      <c r="A518" s="108"/>
      <c r="B518" s="109"/>
      <c r="C518" s="110"/>
      <c r="D518" s="110"/>
      <c r="E518" s="67"/>
      <c r="F518" s="14"/>
      <c r="G518" s="14"/>
      <c r="H518" s="111"/>
      <c r="I518" s="112"/>
    </row>
    <row r="519" spans="1:9" x14ac:dyDescent="0.25">
      <c r="A519" s="108"/>
      <c r="B519" s="109"/>
      <c r="C519" s="110"/>
      <c r="D519" s="110"/>
      <c r="E519" s="67"/>
      <c r="F519" s="14"/>
      <c r="G519" s="14"/>
      <c r="H519" s="111"/>
      <c r="I519" s="112"/>
    </row>
    <row r="520" spans="1:9" x14ac:dyDescent="0.25">
      <c r="A520" s="108"/>
      <c r="B520" s="109"/>
      <c r="C520" s="110"/>
      <c r="D520" s="110"/>
      <c r="E520" s="67"/>
      <c r="F520" s="14"/>
      <c r="G520" s="14"/>
      <c r="H520" s="111"/>
      <c r="I520" s="112"/>
    </row>
    <row r="521" spans="1:9" x14ac:dyDescent="0.25">
      <c r="A521" s="108"/>
      <c r="B521" s="109"/>
      <c r="C521" s="110"/>
      <c r="D521" s="110"/>
      <c r="E521" s="67"/>
      <c r="F521" s="14"/>
      <c r="G521" s="14"/>
      <c r="H521" s="111"/>
      <c r="I521" s="112"/>
    </row>
    <row r="522" spans="1:9" x14ac:dyDescent="0.25">
      <c r="A522" s="108"/>
      <c r="B522" s="109"/>
      <c r="C522" s="110"/>
      <c r="D522" s="110"/>
      <c r="E522" s="67"/>
      <c r="F522" s="14"/>
      <c r="G522" s="14"/>
      <c r="H522" s="111"/>
      <c r="I522" s="112"/>
    </row>
    <row r="523" spans="1:9" x14ac:dyDescent="0.25">
      <c r="A523" s="108"/>
      <c r="B523" s="109"/>
      <c r="C523" s="110"/>
      <c r="D523" s="110"/>
      <c r="E523" s="67"/>
      <c r="F523" s="14"/>
      <c r="G523" s="14"/>
      <c r="H523" s="111"/>
      <c r="I523" s="112"/>
    </row>
    <row r="524" spans="1:9" x14ac:dyDescent="0.25">
      <c r="A524" s="108"/>
      <c r="B524" s="109"/>
      <c r="C524" s="110"/>
      <c r="D524" s="110"/>
      <c r="E524" s="67"/>
      <c r="F524" s="14"/>
      <c r="G524" s="14"/>
      <c r="H524" s="111"/>
      <c r="I524" s="112"/>
    </row>
    <row r="525" spans="1:9" x14ac:dyDescent="0.25">
      <c r="A525" s="108"/>
      <c r="B525" s="109"/>
      <c r="C525" s="110"/>
      <c r="D525" s="110"/>
      <c r="E525" s="67"/>
      <c r="F525" s="14"/>
      <c r="G525" s="14"/>
      <c r="H525" s="111"/>
      <c r="I525" s="112"/>
    </row>
    <row r="526" spans="1:9" x14ac:dyDescent="0.25">
      <c r="A526" s="108"/>
      <c r="B526" s="109"/>
      <c r="C526" s="110"/>
      <c r="D526" s="110"/>
      <c r="E526" s="67"/>
      <c r="F526" s="14"/>
      <c r="G526" s="14"/>
      <c r="H526" s="111"/>
      <c r="I526" s="112"/>
    </row>
    <row r="527" spans="1:9" x14ac:dyDescent="0.25">
      <c r="A527" s="108"/>
      <c r="B527" s="109"/>
      <c r="C527" s="110"/>
      <c r="D527" s="110"/>
      <c r="E527" s="67"/>
      <c r="F527" s="14"/>
      <c r="G527" s="14"/>
      <c r="H527" s="111"/>
      <c r="I527" s="112"/>
    </row>
    <row r="528" spans="1:9" x14ac:dyDescent="0.25">
      <c r="A528" s="108"/>
      <c r="B528" s="109"/>
      <c r="C528" s="110"/>
      <c r="D528" s="110"/>
      <c r="E528" s="67"/>
      <c r="F528" s="14"/>
      <c r="G528" s="14"/>
      <c r="H528" s="111"/>
      <c r="I528" s="112"/>
    </row>
    <row r="529" spans="1:9" x14ac:dyDescent="0.25">
      <c r="A529" s="108"/>
      <c r="B529" s="109"/>
      <c r="C529" s="110"/>
      <c r="D529" s="110"/>
      <c r="E529" s="67"/>
      <c r="F529" s="14"/>
      <c r="G529" s="14"/>
      <c r="H529" s="111"/>
      <c r="I529" s="112"/>
    </row>
    <row r="530" spans="1:9" x14ac:dyDescent="0.25">
      <c r="A530" s="108"/>
      <c r="B530" s="109"/>
      <c r="C530" s="110"/>
      <c r="D530" s="110"/>
      <c r="E530" s="67"/>
      <c r="F530" s="14"/>
      <c r="G530" s="14"/>
      <c r="H530" s="111"/>
      <c r="I530" s="112"/>
    </row>
    <row r="531" spans="1:9" x14ac:dyDescent="0.25">
      <c r="A531" s="108"/>
      <c r="B531" s="109"/>
      <c r="C531" s="110"/>
      <c r="D531" s="110"/>
      <c r="E531" s="67"/>
      <c r="F531" s="14"/>
      <c r="G531" s="14"/>
      <c r="H531" s="111"/>
      <c r="I531" s="112"/>
    </row>
    <row r="532" spans="1:9" x14ac:dyDescent="0.25">
      <c r="A532" s="108"/>
      <c r="B532" s="109"/>
      <c r="C532" s="110"/>
      <c r="D532" s="110"/>
      <c r="E532" s="67"/>
      <c r="F532" s="14"/>
      <c r="G532" s="14"/>
      <c r="H532" s="111"/>
      <c r="I532" s="112"/>
    </row>
    <row r="533" spans="1:9" x14ac:dyDescent="0.25">
      <c r="A533" s="108"/>
      <c r="B533" s="109"/>
      <c r="C533" s="110"/>
      <c r="D533" s="110"/>
      <c r="E533" s="67"/>
      <c r="F533" s="14"/>
      <c r="G533" s="14"/>
      <c r="H533" s="111"/>
      <c r="I533" s="112"/>
    </row>
    <row r="534" spans="1:9" x14ac:dyDescent="0.25">
      <c r="A534" s="108"/>
      <c r="B534" s="109"/>
      <c r="C534" s="110"/>
      <c r="D534" s="110"/>
      <c r="E534" s="67"/>
      <c r="F534" s="14"/>
      <c r="G534" s="14"/>
      <c r="H534" s="111"/>
      <c r="I534" s="112"/>
    </row>
    <row r="535" spans="1:9" x14ac:dyDescent="0.25">
      <c r="A535" s="108"/>
      <c r="B535" s="109"/>
      <c r="C535" s="110"/>
      <c r="D535" s="110"/>
      <c r="E535" s="67"/>
      <c r="F535" s="14"/>
      <c r="G535" s="14"/>
      <c r="H535" s="111"/>
      <c r="I535" s="112"/>
    </row>
    <row r="536" spans="1:9" x14ac:dyDescent="0.25">
      <c r="A536" s="108"/>
      <c r="B536" s="109"/>
      <c r="C536" s="110"/>
      <c r="D536" s="110"/>
      <c r="E536" s="67"/>
      <c r="F536" s="14"/>
      <c r="G536" s="14"/>
      <c r="H536" s="111"/>
      <c r="I536" s="112"/>
    </row>
    <row r="537" spans="1:9" x14ac:dyDescent="0.25">
      <c r="A537" s="108"/>
      <c r="B537" s="109"/>
      <c r="C537" s="110"/>
      <c r="D537" s="110"/>
      <c r="E537" s="67"/>
      <c r="F537" s="14"/>
      <c r="G537" s="14"/>
      <c r="H537" s="111"/>
      <c r="I537" s="112"/>
    </row>
    <row r="538" spans="1:9" x14ac:dyDescent="0.25">
      <c r="A538" s="108"/>
      <c r="B538" s="109"/>
      <c r="C538" s="110"/>
      <c r="D538" s="110"/>
      <c r="E538" s="67"/>
      <c r="F538" s="14"/>
      <c r="G538" s="14"/>
      <c r="H538" s="111"/>
      <c r="I538" s="112"/>
    </row>
    <row r="539" spans="1:9" x14ac:dyDescent="0.25">
      <c r="A539" s="108"/>
      <c r="B539" s="109"/>
      <c r="C539" s="110"/>
      <c r="D539" s="110"/>
      <c r="E539" s="67"/>
      <c r="F539" s="14"/>
      <c r="G539" s="14"/>
      <c r="H539" s="111"/>
      <c r="I539" s="112"/>
    </row>
    <row r="540" spans="1:9" x14ac:dyDescent="0.25">
      <c r="A540" s="108"/>
      <c r="B540" s="109"/>
      <c r="C540" s="110"/>
      <c r="D540" s="110"/>
      <c r="E540" s="67"/>
      <c r="F540" s="14"/>
      <c r="G540" s="14"/>
      <c r="H540" s="111"/>
      <c r="I540" s="112"/>
    </row>
    <row r="541" spans="1:9" x14ac:dyDescent="0.25">
      <c r="A541" s="108"/>
      <c r="B541" s="109"/>
      <c r="C541" s="110"/>
      <c r="D541" s="110"/>
      <c r="E541" s="67"/>
      <c r="F541" s="14"/>
      <c r="G541" s="14"/>
      <c r="H541" s="111"/>
      <c r="I541" s="112"/>
    </row>
    <row r="542" spans="1:9" x14ac:dyDescent="0.25">
      <c r="A542" s="108"/>
      <c r="B542" s="109"/>
      <c r="C542" s="110"/>
      <c r="D542" s="110"/>
      <c r="E542" s="67"/>
      <c r="F542" s="14"/>
      <c r="G542" s="14"/>
      <c r="H542" s="111"/>
      <c r="I542" s="112"/>
    </row>
    <row r="543" spans="1:9" x14ac:dyDescent="0.25">
      <c r="A543" s="108"/>
      <c r="B543" s="109"/>
      <c r="C543" s="110"/>
      <c r="D543" s="110"/>
      <c r="E543" s="67"/>
      <c r="F543" s="14"/>
      <c r="G543" s="14"/>
      <c r="H543" s="111"/>
      <c r="I543" s="112"/>
    </row>
    <row r="544" spans="1:9" x14ac:dyDescent="0.25">
      <c r="A544" s="108"/>
      <c r="B544" s="109"/>
      <c r="C544" s="110"/>
      <c r="D544" s="110"/>
      <c r="E544" s="67"/>
      <c r="F544" s="14"/>
      <c r="G544" s="14"/>
      <c r="H544" s="111"/>
      <c r="I544" s="112"/>
    </row>
    <row r="545" spans="1:9" x14ac:dyDescent="0.25">
      <c r="A545" s="108"/>
      <c r="B545" s="109"/>
      <c r="C545" s="110"/>
      <c r="D545" s="110"/>
      <c r="E545" s="67"/>
      <c r="F545" s="14"/>
      <c r="G545" s="14"/>
      <c r="H545" s="111"/>
      <c r="I545" s="112"/>
    </row>
    <row r="546" spans="1:9" x14ac:dyDescent="0.25">
      <c r="A546" s="108"/>
      <c r="B546" s="109"/>
      <c r="C546" s="110"/>
      <c r="D546" s="110"/>
      <c r="E546" s="67"/>
      <c r="F546" s="14"/>
      <c r="G546" s="14"/>
      <c r="H546" s="111"/>
      <c r="I546" s="112"/>
    </row>
    <row r="547" spans="1:9" x14ac:dyDescent="0.25">
      <c r="A547" s="108"/>
      <c r="B547" s="109"/>
      <c r="C547" s="110"/>
      <c r="D547" s="110"/>
      <c r="E547" s="67"/>
      <c r="F547" s="14"/>
      <c r="G547" s="14"/>
      <c r="H547" s="111"/>
      <c r="I547" s="112"/>
    </row>
    <row r="548" spans="1:9" x14ac:dyDescent="0.25">
      <c r="A548" s="108"/>
      <c r="B548" s="109"/>
      <c r="C548" s="110"/>
      <c r="D548" s="110"/>
      <c r="E548" s="67"/>
      <c r="F548" s="14"/>
      <c r="G548" s="14"/>
      <c r="H548" s="111"/>
      <c r="I548" s="112"/>
    </row>
    <row r="549" spans="1:9" x14ac:dyDescent="0.25">
      <c r="A549" s="108"/>
      <c r="B549" s="109"/>
      <c r="C549" s="110"/>
      <c r="D549" s="110"/>
      <c r="E549" s="67"/>
      <c r="F549" s="14"/>
      <c r="G549" s="14"/>
      <c r="H549" s="111"/>
      <c r="I549" s="112"/>
    </row>
    <row r="550" spans="1:9" x14ac:dyDescent="0.25">
      <c r="A550" s="108"/>
      <c r="B550" s="109"/>
      <c r="C550" s="110"/>
      <c r="D550" s="110"/>
      <c r="E550" s="67"/>
      <c r="F550" s="14"/>
      <c r="G550" s="14"/>
      <c r="H550" s="111"/>
      <c r="I550" s="112"/>
    </row>
    <row r="551" spans="1:9" x14ac:dyDescent="0.25">
      <c r="A551" s="108"/>
      <c r="B551" s="109"/>
      <c r="C551" s="110"/>
      <c r="D551" s="110"/>
      <c r="E551" s="67"/>
      <c r="F551" s="14"/>
      <c r="G551" s="14"/>
      <c r="H551" s="111"/>
      <c r="I551" s="112"/>
    </row>
    <row r="552" spans="1:9" x14ac:dyDescent="0.25">
      <c r="A552" s="108"/>
      <c r="B552" s="109"/>
      <c r="C552" s="110"/>
      <c r="D552" s="110"/>
      <c r="E552" s="67"/>
      <c r="F552" s="14"/>
      <c r="G552" s="14"/>
      <c r="H552" s="111"/>
      <c r="I552" s="112"/>
    </row>
    <row r="553" spans="1:9" x14ac:dyDescent="0.25">
      <c r="A553" s="108"/>
      <c r="B553" s="109"/>
      <c r="C553" s="110"/>
      <c r="D553" s="110"/>
      <c r="E553" s="67"/>
      <c r="F553" s="14"/>
      <c r="G553" s="14"/>
      <c r="H553" s="111"/>
      <c r="I553" s="112"/>
    </row>
    <row r="554" spans="1:9" x14ac:dyDescent="0.25">
      <c r="A554" s="108"/>
      <c r="B554" s="109"/>
      <c r="C554" s="110"/>
      <c r="D554" s="110"/>
      <c r="E554" s="67"/>
      <c r="F554" s="14"/>
      <c r="G554" s="14"/>
      <c r="H554" s="111"/>
      <c r="I554" s="112"/>
    </row>
    <row r="555" spans="1:9" x14ac:dyDescent="0.25">
      <c r="A555" s="108"/>
      <c r="B555" s="109"/>
      <c r="C555" s="110"/>
      <c r="D555" s="110"/>
      <c r="E555" s="67"/>
      <c r="F555" s="14"/>
      <c r="G555" s="14"/>
      <c r="H555" s="111"/>
      <c r="I555" s="112"/>
    </row>
    <row r="556" spans="1:9" x14ac:dyDescent="0.25">
      <c r="A556" s="108"/>
      <c r="B556" s="109"/>
      <c r="C556" s="110"/>
      <c r="D556" s="110"/>
      <c r="E556" s="67"/>
      <c r="F556" s="14"/>
      <c r="G556" s="14"/>
      <c r="H556" s="111"/>
      <c r="I556" s="112"/>
    </row>
    <row r="557" spans="1:9" x14ac:dyDescent="0.25">
      <c r="A557" s="108"/>
      <c r="B557" s="109"/>
      <c r="C557" s="110"/>
      <c r="D557" s="110"/>
      <c r="E557" s="67"/>
      <c r="F557" s="14"/>
      <c r="G557" s="14"/>
      <c r="H557" s="111"/>
      <c r="I557" s="112"/>
    </row>
    <row r="558" spans="1:9" x14ac:dyDescent="0.25">
      <c r="A558" s="108"/>
      <c r="B558" s="109"/>
      <c r="C558" s="110"/>
      <c r="D558" s="110"/>
      <c r="E558" s="67"/>
      <c r="F558" s="14"/>
      <c r="G558" s="14"/>
      <c r="H558" s="111"/>
      <c r="I558" s="112"/>
    </row>
    <row r="559" spans="1:9" x14ac:dyDescent="0.25">
      <c r="A559" s="108"/>
      <c r="B559" s="109"/>
      <c r="C559" s="110"/>
      <c r="D559" s="110"/>
      <c r="E559" s="67"/>
      <c r="F559" s="14"/>
      <c r="G559" s="14"/>
      <c r="H559" s="111"/>
      <c r="I559" s="112"/>
    </row>
    <row r="560" spans="1:9" x14ac:dyDescent="0.25">
      <c r="A560" s="108"/>
      <c r="B560" s="109"/>
      <c r="C560" s="110"/>
      <c r="D560" s="110"/>
      <c r="E560" s="67"/>
      <c r="F560" s="14"/>
      <c r="G560" s="14"/>
      <c r="H560" s="111"/>
      <c r="I560" s="112"/>
    </row>
    <row r="561" spans="1:9" x14ac:dyDescent="0.25">
      <c r="A561" s="108"/>
      <c r="B561" s="109"/>
      <c r="C561" s="110"/>
      <c r="D561" s="110"/>
      <c r="E561" s="67"/>
      <c r="F561" s="14"/>
      <c r="G561" s="14"/>
      <c r="H561" s="111"/>
      <c r="I561" s="112"/>
    </row>
    <row r="562" spans="1:9" x14ac:dyDescent="0.25">
      <c r="A562" s="108"/>
      <c r="B562" s="109"/>
      <c r="C562" s="110"/>
      <c r="D562" s="110"/>
      <c r="E562" s="67"/>
      <c r="F562" s="14"/>
      <c r="G562" s="14"/>
      <c r="H562" s="111"/>
      <c r="I562" s="112"/>
    </row>
    <row r="563" spans="1:9" x14ac:dyDescent="0.25">
      <c r="A563" s="108"/>
      <c r="B563" s="109"/>
      <c r="C563" s="110"/>
      <c r="D563" s="110"/>
      <c r="E563" s="67"/>
      <c r="F563" s="14"/>
      <c r="G563" s="14"/>
      <c r="H563" s="111"/>
      <c r="I563" s="112"/>
    </row>
    <row r="564" spans="1:9" x14ac:dyDescent="0.25">
      <c r="A564" s="108"/>
      <c r="B564" s="109"/>
      <c r="C564" s="110"/>
      <c r="D564" s="110"/>
      <c r="E564" s="67"/>
      <c r="F564" s="14"/>
      <c r="G564" s="14"/>
      <c r="H564" s="111"/>
      <c r="I564" s="112"/>
    </row>
    <row r="565" spans="1:9" x14ac:dyDescent="0.25">
      <c r="A565" s="108"/>
      <c r="B565" s="109"/>
      <c r="C565" s="110"/>
      <c r="D565" s="110"/>
      <c r="E565" s="67"/>
      <c r="F565" s="14"/>
      <c r="G565" s="14"/>
      <c r="H565" s="111"/>
      <c r="I565" s="112"/>
    </row>
    <row r="566" spans="1:9" x14ac:dyDescent="0.25">
      <c r="A566" s="108"/>
      <c r="B566" s="109"/>
      <c r="C566" s="110"/>
      <c r="D566" s="110"/>
      <c r="E566" s="67"/>
      <c r="F566" s="14"/>
      <c r="G566" s="14"/>
      <c r="H566" s="111"/>
      <c r="I566" s="112"/>
    </row>
    <row r="567" spans="1:9" x14ac:dyDescent="0.25">
      <c r="A567" s="108"/>
      <c r="B567" s="109"/>
      <c r="C567" s="110"/>
      <c r="D567" s="110"/>
      <c r="E567" s="67"/>
      <c r="F567" s="14"/>
      <c r="G567" s="14"/>
      <c r="H567" s="111"/>
      <c r="I567" s="112"/>
    </row>
    <row r="568" spans="1:9" x14ac:dyDescent="0.25">
      <c r="A568" s="108"/>
      <c r="B568" s="109"/>
      <c r="C568" s="110"/>
      <c r="D568" s="110"/>
      <c r="E568" s="67"/>
      <c r="F568" s="14"/>
      <c r="G568" s="14"/>
      <c r="H568" s="111"/>
      <c r="I568" s="112"/>
    </row>
    <row r="569" spans="1:9" x14ac:dyDescent="0.25">
      <c r="A569" s="108"/>
      <c r="B569" s="109"/>
      <c r="C569" s="110"/>
      <c r="D569" s="110"/>
      <c r="E569" s="67"/>
      <c r="F569" s="14"/>
      <c r="G569" s="14"/>
      <c r="H569" s="111"/>
      <c r="I569" s="112"/>
    </row>
    <row r="570" spans="1:9" x14ac:dyDescent="0.25">
      <c r="A570" s="108"/>
      <c r="B570" s="109"/>
      <c r="C570" s="110"/>
      <c r="D570" s="110"/>
      <c r="E570" s="67"/>
      <c r="F570" s="14"/>
      <c r="G570" s="14"/>
      <c r="H570" s="111"/>
      <c r="I570" s="112"/>
    </row>
    <row r="571" spans="1:9" x14ac:dyDescent="0.25">
      <c r="A571" s="108"/>
      <c r="B571" s="109"/>
      <c r="C571" s="110"/>
      <c r="D571" s="110"/>
      <c r="E571" s="67"/>
      <c r="F571" s="14"/>
      <c r="G571" s="14"/>
      <c r="H571" s="111"/>
      <c r="I571" s="112"/>
    </row>
    <row r="572" spans="1:9" x14ac:dyDescent="0.25">
      <c r="A572" s="108"/>
      <c r="B572" s="109"/>
      <c r="C572" s="110"/>
      <c r="D572" s="110"/>
      <c r="E572" s="67"/>
      <c r="F572" s="14"/>
      <c r="G572" s="14"/>
      <c r="H572" s="111"/>
      <c r="I572" s="112"/>
    </row>
    <row r="573" spans="1:9" x14ac:dyDescent="0.25">
      <c r="A573" s="108"/>
      <c r="B573" s="109"/>
      <c r="C573" s="110"/>
      <c r="D573" s="110"/>
      <c r="E573" s="67"/>
      <c r="F573" s="14"/>
      <c r="G573" s="14"/>
      <c r="H573" s="111"/>
      <c r="I573" s="112"/>
    </row>
    <row r="574" spans="1:9" x14ac:dyDescent="0.25">
      <c r="A574" s="108"/>
      <c r="B574" s="109"/>
      <c r="C574" s="110"/>
      <c r="D574" s="110"/>
      <c r="E574" s="67"/>
      <c r="F574" s="14"/>
      <c r="G574" s="14"/>
      <c r="H574" s="111"/>
      <c r="I574" s="112"/>
    </row>
    <row r="575" spans="1:9" x14ac:dyDescent="0.25">
      <c r="A575" s="108"/>
      <c r="B575" s="109"/>
      <c r="C575" s="110"/>
      <c r="D575" s="110"/>
      <c r="E575" s="67"/>
      <c r="F575" s="14"/>
      <c r="G575" s="14"/>
      <c r="H575" s="111"/>
      <c r="I575" s="112"/>
    </row>
    <row r="576" spans="1:9" x14ac:dyDescent="0.25">
      <c r="A576" s="108"/>
      <c r="B576" s="109"/>
      <c r="C576" s="110"/>
      <c r="D576" s="110"/>
      <c r="E576" s="67"/>
      <c r="F576" s="14"/>
      <c r="G576" s="14"/>
      <c r="H576" s="111"/>
      <c r="I576" s="112"/>
    </row>
    <row r="577" spans="1:9" x14ac:dyDescent="0.25">
      <c r="A577" s="108"/>
      <c r="B577" s="109"/>
      <c r="C577" s="110"/>
      <c r="D577" s="110"/>
      <c r="E577" s="67"/>
      <c r="F577" s="14"/>
      <c r="G577" s="14"/>
      <c r="H577" s="111"/>
      <c r="I577" s="112"/>
    </row>
    <row r="578" spans="1:9" x14ac:dyDescent="0.25">
      <c r="A578" s="108"/>
      <c r="B578" s="109"/>
      <c r="C578" s="110"/>
      <c r="D578" s="110"/>
      <c r="E578" s="67"/>
      <c r="F578" s="14"/>
      <c r="G578" s="14"/>
      <c r="H578" s="111"/>
      <c r="I578" s="112"/>
    </row>
    <row r="579" spans="1:9" x14ac:dyDescent="0.25">
      <c r="A579" s="108"/>
      <c r="B579" s="109"/>
      <c r="C579" s="110"/>
      <c r="D579" s="110"/>
      <c r="E579" s="67"/>
      <c r="F579" s="14"/>
      <c r="G579" s="14"/>
      <c r="H579" s="111"/>
      <c r="I579" s="112"/>
    </row>
    <row r="580" spans="1:9" x14ac:dyDescent="0.25">
      <c r="A580" s="108"/>
      <c r="B580" s="109"/>
      <c r="C580" s="110"/>
      <c r="D580" s="110"/>
      <c r="E580" s="67"/>
      <c r="F580" s="14"/>
      <c r="G580" s="14"/>
      <c r="H580" s="111"/>
      <c r="I580" s="112"/>
    </row>
    <row r="581" spans="1:9" x14ac:dyDescent="0.25">
      <c r="A581" s="108"/>
      <c r="B581" s="109"/>
      <c r="C581" s="110"/>
      <c r="D581" s="110"/>
      <c r="E581" s="67"/>
      <c r="F581" s="14"/>
      <c r="G581" s="14"/>
      <c r="H581" s="111"/>
      <c r="I581" s="112"/>
    </row>
    <row r="582" spans="1:9" x14ac:dyDescent="0.25">
      <c r="A582" s="108"/>
      <c r="B582" s="109"/>
      <c r="C582" s="110"/>
      <c r="D582" s="110"/>
      <c r="E582" s="67"/>
      <c r="F582" s="14"/>
      <c r="G582" s="14"/>
      <c r="H582" s="111"/>
      <c r="I582" s="112"/>
    </row>
    <row r="583" spans="1:9" x14ac:dyDescent="0.25">
      <c r="A583" s="108"/>
      <c r="B583" s="109"/>
      <c r="C583" s="110"/>
      <c r="D583" s="110"/>
      <c r="E583" s="67"/>
      <c r="F583" s="14"/>
      <c r="G583" s="14"/>
      <c r="H583" s="111"/>
      <c r="I583" s="112"/>
    </row>
    <row r="584" spans="1:9" x14ac:dyDescent="0.25">
      <c r="A584" s="108"/>
      <c r="B584" s="109"/>
      <c r="C584" s="110"/>
      <c r="D584" s="110"/>
      <c r="E584" s="67"/>
      <c r="F584" s="14"/>
      <c r="G584" s="14"/>
      <c r="H584" s="111"/>
      <c r="I584" s="112"/>
    </row>
    <row r="585" spans="1:9" x14ac:dyDescent="0.25">
      <c r="A585" s="108"/>
      <c r="B585" s="109"/>
      <c r="C585" s="110"/>
      <c r="D585" s="110"/>
      <c r="E585" s="67"/>
      <c r="F585" s="14"/>
      <c r="G585" s="14"/>
      <c r="H585" s="111"/>
      <c r="I585" s="112"/>
    </row>
    <row r="586" spans="1:9" x14ac:dyDescent="0.25">
      <c r="A586" s="108"/>
      <c r="B586" s="109"/>
      <c r="C586" s="110"/>
      <c r="D586" s="110"/>
      <c r="E586" s="67"/>
      <c r="F586" s="14"/>
      <c r="G586" s="14"/>
      <c r="H586" s="111"/>
      <c r="I586" s="112"/>
    </row>
    <row r="587" spans="1:9" x14ac:dyDescent="0.25">
      <c r="A587" s="108"/>
      <c r="B587" s="109"/>
      <c r="C587" s="110"/>
      <c r="D587" s="110"/>
      <c r="E587" s="67"/>
      <c r="F587" s="14"/>
      <c r="G587" s="14"/>
      <c r="H587" s="111"/>
      <c r="I587" s="112"/>
    </row>
    <row r="588" spans="1:9" x14ac:dyDescent="0.25">
      <c r="A588" s="108"/>
      <c r="B588" s="109"/>
      <c r="C588" s="110"/>
      <c r="D588" s="110"/>
      <c r="E588" s="67"/>
      <c r="F588" s="14"/>
      <c r="G588" s="14"/>
      <c r="H588" s="111"/>
      <c r="I588" s="112"/>
    </row>
    <row r="589" spans="1:9" x14ac:dyDescent="0.25">
      <c r="A589" s="108"/>
      <c r="B589" s="109"/>
      <c r="C589" s="110"/>
      <c r="D589" s="110"/>
      <c r="E589" s="67"/>
      <c r="F589" s="14"/>
      <c r="G589" s="14"/>
      <c r="H589" s="111"/>
      <c r="I589" s="112"/>
    </row>
    <row r="590" spans="1:9" x14ac:dyDescent="0.25">
      <c r="A590" s="108"/>
      <c r="B590" s="109"/>
      <c r="C590" s="110"/>
      <c r="D590" s="110"/>
      <c r="E590" s="67"/>
      <c r="F590" s="14"/>
      <c r="G590" s="14"/>
      <c r="H590" s="111"/>
      <c r="I590" s="112"/>
    </row>
    <row r="591" spans="1:9" x14ac:dyDescent="0.25">
      <c r="A591" s="108"/>
      <c r="B591" s="109"/>
      <c r="C591" s="110"/>
      <c r="D591" s="110"/>
      <c r="E591" s="67"/>
      <c r="F591" s="14"/>
      <c r="G591" s="14"/>
      <c r="H591" s="111"/>
      <c r="I591" s="112"/>
    </row>
    <row r="592" spans="1:9" x14ac:dyDescent="0.25">
      <c r="A592" s="108"/>
      <c r="B592" s="109"/>
      <c r="C592" s="110"/>
      <c r="D592" s="110"/>
      <c r="E592" s="67"/>
      <c r="F592" s="14"/>
      <c r="G592" s="14"/>
      <c r="H592" s="111"/>
      <c r="I592" s="112"/>
    </row>
    <row r="593" spans="1:9" x14ac:dyDescent="0.25">
      <c r="A593" s="108"/>
      <c r="B593" s="109"/>
      <c r="C593" s="110"/>
      <c r="D593" s="110"/>
      <c r="E593" s="67"/>
      <c r="F593" s="14"/>
      <c r="G593" s="14"/>
      <c r="H593" s="111"/>
      <c r="I593" s="112"/>
    </row>
    <row r="594" spans="1:9" x14ac:dyDescent="0.25">
      <c r="A594" s="108"/>
      <c r="B594" s="109"/>
      <c r="C594" s="110"/>
      <c r="D594" s="110"/>
      <c r="E594" s="67"/>
      <c r="F594" s="14"/>
      <c r="G594" s="14"/>
      <c r="H594" s="111"/>
      <c r="I594" s="112"/>
    </row>
    <row r="595" spans="1:9" x14ac:dyDescent="0.25">
      <c r="A595" s="108"/>
      <c r="B595" s="109"/>
      <c r="C595" s="110"/>
      <c r="D595" s="110"/>
      <c r="E595" s="67"/>
      <c r="F595" s="14"/>
      <c r="G595" s="14"/>
      <c r="H595" s="111"/>
      <c r="I595" s="112"/>
    </row>
    <row r="596" spans="1:9" x14ac:dyDescent="0.25">
      <c r="A596" s="108"/>
      <c r="B596" s="109"/>
      <c r="C596" s="110"/>
      <c r="D596" s="110"/>
      <c r="E596" s="67"/>
      <c r="F596" s="14"/>
      <c r="G596" s="14"/>
      <c r="H596" s="111"/>
      <c r="I596" s="112"/>
    </row>
    <row r="597" spans="1:9" x14ac:dyDescent="0.25">
      <c r="A597" s="108"/>
      <c r="B597" s="109"/>
      <c r="C597" s="110"/>
      <c r="D597" s="110"/>
      <c r="E597" s="67"/>
      <c r="F597" s="14"/>
      <c r="G597" s="14"/>
      <c r="H597" s="111"/>
      <c r="I597" s="112"/>
    </row>
    <row r="598" spans="1:9" x14ac:dyDescent="0.25">
      <c r="A598" s="108"/>
      <c r="B598" s="109"/>
      <c r="C598" s="110"/>
      <c r="D598" s="110"/>
      <c r="E598" s="67"/>
      <c r="F598" s="14"/>
      <c r="G598" s="14"/>
      <c r="H598" s="111"/>
      <c r="I598" s="112"/>
    </row>
    <row r="599" spans="1:9" x14ac:dyDescent="0.25">
      <c r="A599" s="108"/>
      <c r="B599" s="109"/>
      <c r="C599" s="110"/>
      <c r="D599" s="110"/>
      <c r="E599" s="67"/>
      <c r="F599" s="14"/>
      <c r="G599" s="14"/>
      <c r="H599" s="111"/>
      <c r="I599" s="112"/>
    </row>
    <row r="600" spans="1:9" x14ac:dyDescent="0.25">
      <c r="A600" s="108"/>
      <c r="B600" s="109"/>
      <c r="C600" s="110"/>
      <c r="D600" s="110"/>
      <c r="E600" s="67"/>
      <c r="F600" s="14"/>
      <c r="G600" s="14"/>
      <c r="H600" s="111"/>
      <c r="I600" s="112"/>
    </row>
    <row r="601" spans="1:9" x14ac:dyDescent="0.25">
      <c r="A601" s="108"/>
      <c r="B601" s="109"/>
      <c r="C601" s="110"/>
      <c r="D601" s="110"/>
      <c r="E601" s="67"/>
      <c r="F601" s="14"/>
      <c r="G601" s="14"/>
      <c r="H601" s="111"/>
      <c r="I601" s="112"/>
    </row>
    <row r="602" spans="1:9" x14ac:dyDescent="0.25">
      <c r="A602" s="108"/>
      <c r="B602" s="109"/>
      <c r="C602" s="110"/>
      <c r="D602" s="110"/>
      <c r="E602" s="67"/>
      <c r="F602" s="14"/>
      <c r="G602" s="14"/>
      <c r="H602" s="111"/>
      <c r="I602" s="112"/>
    </row>
    <row r="603" spans="1:9" x14ac:dyDescent="0.25">
      <c r="A603" s="108"/>
      <c r="B603" s="109"/>
      <c r="C603" s="110"/>
      <c r="D603" s="110"/>
      <c r="E603" s="67"/>
      <c r="F603" s="14"/>
      <c r="G603" s="14"/>
      <c r="H603" s="111"/>
      <c r="I603" s="112"/>
    </row>
    <row r="604" spans="1:9" x14ac:dyDescent="0.25">
      <c r="A604" s="108"/>
      <c r="B604" s="109"/>
      <c r="C604" s="110"/>
      <c r="D604" s="110"/>
      <c r="E604" s="67"/>
      <c r="F604" s="14"/>
      <c r="G604" s="14"/>
      <c r="H604" s="111"/>
      <c r="I604" s="112"/>
    </row>
    <row r="605" spans="1:9" x14ac:dyDescent="0.25">
      <c r="A605" s="108"/>
      <c r="B605" s="109"/>
      <c r="C605" s="110"/>
      <c r="D605" s="110"/>
      <c r="E605" s="67"/>
      <c r="F605" s="14"/>
      <c r="G605" s="14"/>
      <c r="H605" s="111"/>
      <c r="I605" s="112"/>
    </row>
    <row r="606" spans="1:9" x14ac:dyDescent="0.25">
      <c r="A606" s="108"/>
      <c r="B606" s="109"/>
      <c r="C606" s="110"/>
      <c r="D606" s="110"/>
      <c r="E606" s="67"/>
      <c r="F606" s="14"/>
      <c r="G606" s="14"/>
      <c r="H606" s="111"/>
      <c r="I606" s="112"/>
    </row>
    <row r="607" spans="1:9" x14ac:dyDescent="0.25">
      <c r="A607" s="108"/>
      <c r="B607" s="109"/>
      <c r="C607" s="110"/>
      <c r="D607" s="110"/>
      <c r="E607" s="67"/>
      <c r="F607" s="14"/>
      <c r="G607" s="14"/>
      <c r="H607" s="111"/>
      <c r="I607" s="112"/>
    </row>
    <row r="608" spans="1:9" x14ac:dyDescent="0.25">
      <c r="A608" s="108"/>
      <c r="B608" s="109"/>
      <c r="C608" s="110"/>
      <c r="D608" s="110"/>
      <c r="E608" s="67"/>
      <c r="F608" s="14"/>
      <c r="G608" s="14"/>
      <c r="H608" s="111"/>
      <c r="I608" s="112"/>
    </row>
    <row r="609" spans="1:9" x14ac:dyDescent="0.25">
      <c r="A609" s="108"/>
      <c r="B609" s="109"/>
      <c r="C609" s="110"/>
      <c r="D609" s="110"/>
      <c r="E609" s="67"/>
      <c r="F609" s="14"/>
      <c r="G609" s="14"/>
      <c r="H609" s="111"/>
      <c r="I609" s="112"/>
    </row>
    <row r="610" spans="1:9" x14ac:dyDescent="0.25">
      <c r="A610" s="108"/>
      <c r="B610" s="109"/>
      <c r="C610" s="110"/>
      <c r="D610" s="110"/>
      <c r="E610" s="67"/>
      <c r="F610" s="14"/>
      <c r="G610" s="14"/>
      <c r="H610" s="111"/>
      <c r="I610" s="112"/>
    </row>
    <row r="611" spans="1:9" x14ac:dyDescent="0.25">
      <c r="A611" s="108"/>
      <c r="B611" s="109"/>
      <c r="C611" s="110"/>
      <c r="D611" s="110"/>
      <c r="E611" s="67"/>
      <c r="F611" s="14"/>
      <c r="G611" s="14"/>
      <c r="H611" s="111"/>
      <c r="I611" s="112"/>
    </row>
    <row r="612" spans="1:9" x14ac:dyDescent="0.25">
      <c r="A612" s="108"/>
      <c r="B612" s="109"/>
      <c r="C612" s="110"/>
      <c r="D612" s="110"/>
      <c r="E612" s="67"/>
      <c r="F612" s="14"/>
      <c r="G612" s="14"/>
      <c r="H612" s="111"/>
      <c r="I612" s="112"/>
    </row>
    <row r="613" spans="1:9" x14ac:dyDescent="0.25">
      <c r="A613" s="108"/>
      <c r="B613" s="109"/>
      <c r="C613" s="110"/>
      <c r="D613" s="110"/>
      <c r="E613" s="67"/>
      <c r="F613" s="14"/>
      <c r="G613" s="14"/>
      <c r="H613" s="111"/>
      <c r="I613" s="112"/>
    </row>
    <row r="614" spans="1:9" x14ac:dyDescent="0.25">
      <c r="A614" s="108"/>
      <c r="B614" s="109"/>
      <c r="C614" s="110"/>
      <c r="D614" s="110"/>
      <c r="E614" s="67"/>
      <c r="F614" s="14"/>
      <c r="G614" s="14"/>
      <c r="H614" s="111"/>
      <c r="I614" s="112"/>
    </row>
    <row r="615" spans="1:9" x14ac:dyDescent="0.25">
      <c r="A615" s="108"/>
      <c r="B615" s="109"/>
      <c r="C615" s="110"/>
      <c r="D615" s="110"/>
      <c r="E615" s="67"/>
      <c r="F615" s="14"/>
      <c r="G615" s="14"/>
      <c r="H615" s="111"/>
      <c r="I615" s="112"/>
    </row>
    <row r="616" spans="1:9" x14ac:dyDescent="0.25">
      <c r="A616" s="108"/>
      <c r="B616" s="109"/>
      <c r="C616" s="110"/>
      <c r="D616" s="110"/>
      <c r="E616" s="67"/>
      <c r="F616" s="14"/>
      <c r="G616" s="14"/>
      <c r="H616" s="111"/>
      <c r="I616" s="112"/>
    </row>
    <row r="617" spans="1:9" x14ac:dyDescent="0.25">
      <c r="A617" s="108"/>
      <c r="B617" s="109"/>
      <c r="C617" s="110"/>
      <c r="D617" s="110"/>
      <c r="E617" s="67"/>
      <c r="F617" s="14"/>
      <c r="G617" s="14"/>
      <c r="H617" s="111"/>
      <c r="I617" s="112"/>
    </row>
    <row r="618" spans="1:9" x14ac:dyDescent="0.25">
      <c r="A618" s="108"/>
      <c r="B618" s="109"/>
      <c r="C618" s="110"/>
      <c r="D618" s="110"/>
      <c r="E618" s="67"/>
      <c r="F618" s="14"/>
      <c r="G618" s="14"/>
      <c r="H618" s="111"/>
      <c r="I618" s="112"/>
    </row>
    <row r="619" spans="1:9" x14ac:dyDescent="0.25">
      <c r="A619" s="108"/>
      <c r="B619" s="109"/>
      <c r="C619" s="110"/>
      <c r="D619" s="110"/>
      <c r="E619" s="67"/>
      <c r="F619" s="14"/>
      <c r="G619" s="14"/>
      <c r="H619" s="111"/>
      <c r="I619" s="112"/>
    </row>
    <row r="620" spans="1:9" x14ac:dyDescent="0.25">
      <c r="A620" s="108"/>
      <c r="B620" s="109"/>
      <c r="C620" s="110"/>
      <c r="D620" s="110"/>
      <c r="E620" s="67"/>
      <c r="F620" s="14"/>
      <c r="G620" s="14"/>
      <c r="H620" s="111"/>
      <c r="I620" s="112"/>
    </row>
    <row r="621" spans="1:9" x14ac:dyDescent="0.25">
      <c r="A621" s="108"/>
      <c r="B621" s="109"/>
      <c r="C621" s="110"/>
      <c r="D621" s="110"/>
      <c r="E621" s="67"/>
      <c r="F621" s="14"/>
      <c r="G621" s="14"/>
      <c r="H621" s="111"/>
      <c r="I621" s="112"/>
    </row>
    <row r="622" spans="1:9" x14ac:dyDescent="0.25">
      <c r="A622" s="108"/>
      <c r="B622" s="109"/>
      <c r="C622" s="110"/>
      <c r="D622" s="110"/>
      <c r="E622" s="67"/>
      <c r="F622" s="14"/>
      <c r="G622" s="14"/>
      <c r="H622" s="111"/>
      <c r="I622" s="112"/>
    </row>
    <row r="623" spans="1:9" x14ac:dyDescent="0.25">
      <c r="A623" s="108"/>
      <c r="B623" s="109"/>
      <c r="C623" s="110"/>
      <c r="D623" s="110"/>
      <c r="E623" s="67"/>
      <c r="F623" s="14"/>
      <c r="G623" s="14"/>
      <c r="H623" s="111"/>
      <c r="I623" s="112"/>
    </row>
    <row r="624" spans="1:9" x14ac:dyDescent="0.25">
      <c r="A624" s="108"/>
      <c r="B624" s="109"/>
      <c r="C624" s="110"/>
      <c r="D624" s="110"/>
      <c r="E624" s="67"/>
      <c r="F624" s="14"/>
      <c r="G624" s="14"/>
      <c r="H624" s="111"/>
      <c r="I624" s="112"/>
    </row>
    <row r="625" spans="1:9" x14ac:dyDescent="0.25">
      <c r="A625" s="108"/>
      <c r="B625" s="109"/>
      <c r="C625" s="110"/>
      <c r="D625" s="110"/>
      <c r="E625" s="67"/>
      <c r="F625" s="14"/>
      <c r="G625" s="14"/>
      <c r="H625" s="111"/>
      <c r="I625" s="112"/>
    </row>
    <row r="626" spans="1:9" x14ac:dyDescent="0.25">
      <c r="A626" s="108"/>
      <c r="B626" s="109"/>
      <c r="C626" s="110"/>
      <c r="D626" s="110"/>
      <c r="E626" s="67"/>
      <c r="F626" s="14"/>
      <c r="G626" s="14"/>
      <c r="H626" s="111"/>
      <c r="I626" s="112"/>
    </row>
    <row r="627" spans="1:9" x14ac:dyDescent="0.25">
      <c r="A627" s="108"/>
      <c r="B627" s="109"/>
      <c r="C627" s="110"/>
      <c r="D627" s="110"/>
      <c r="E627" s="67"/>
      <c r="F627" s="14"/>
      <c r="G627" s="14"/>
      <c r="H627" s="111"/>
      <c r="I627" s="112"/>
    </row>
    <row r="628" spans="1:9" x14ac:dyDescent="0.25">
      <c r="A628" s="108"/>
      <c r="B628" s="109"/>
      <c r="C628" s="110"/>
      <c r="D628" s="110"/>
      <c r="E628" s="67"/>
      <c r="F628" s="14"/>
      <c r="G628" s="14"/>
      <c r="H628" s="111"/>
      <c r="I628" s="112"/>
    </row>
    <row r="629" spans="1:9" x14ac:dyDescent="0.25">
      <c r="A629" s="108"/>
      <c r="B629" s="109"/>
      <c r="C629" s="110"/>
      <c r="D629" s="110"/>
      <c r="E629" s="67"/>
      <c r="F629" s="14"/>
      <c r="G629" s="14"/>
      <c r="H629" s="111"/>
      <c r="I629" s="112"/>
    </row>
    <row r="630" spans="1:9" x14ac:dyDescent="0.25">
      <c r="A630" s="108"/>
      <c r="B630" s="109"/>
      <c r="C630" s="110"/>
      <c r="D630" s="110"/>
      <c r="E630" s="67"/>
      <c r="F630" s="14"/>
      <c r="G630" s="14"/>
      <c r="H630" s="111"/>
      <c r="I630" s="112"/>
    </row>
    <row r="631" spans="1:9" x14ac:dyDescent="0.25">
      <c r="A631" s="108"/>
      <c r="B631" s="109"/>
      <c r="C631" s="110"/>
      <c r="D631" s="110"/>
      <c r="E631" s="67"/>
      <c r="F631" s="14"/>
      <c r="G631" s="14"/>
      <c r="H631" s="111"/>
      <c r="I631" s="112"/>
    </row>
    <row r="632" spans="1:9" x14ac:dyDescent="0.25">
      <c r="A632" s="108"/>
      <c r="B632" s="109"/>
      <c r="C632" s="110"/>
      <c r="D632" s="110"/>
      <c r="E632" s="67"/>
      <c r="F632" s="14"/>
      <c r="G632" s="14"/>
      <c r="H632" s="111"/>
      <c r="I632" s="112"/>
    </row>
    <row r="633" spans="1:9" x14ac:dyDescent="0.25">
      <c r="A633" s="108"/>
      <c r="B633" s="109"/>
      <c r="C633" s="110"/>
      <c r="D633" s="110"/>
      <c r="E633" s="67"/>
      <c r="F633" s="14"/>
      <c r="G633" s="14"/>
      <c r="H633" s="111"/>
      <c r="I633" s="112"/>
    </row>
    <row r="634" spans="1:9" x14ac:dyDescent="0.25">
      <c r="A634" s="108"/>
      <c r="B634" s="109"/>
      <c r="C634" s="110"/>
      <c r="D634" s="110"/>
      <c r="E634" s="67"/>
      <c r="F634" s="14"/>
      <c r="G634" s="14"/>
      <c r="H634" s="111"/>
      <c r="I634" s="112"/>
    </row>
    <row r="635" spans="1:9" x14ac:dyDescent="0.25">
      <c r="A635" s="108"/>
      <c r="B635" s="109"/>
      <c r="C635" s="110"/>
      <c r="D635" s="110"/>
      <c r="E635" s="67"/>
      <c r="F635" s="14"/>
      <c r="G635" s="14"/>
      <c r="H635" s="111"/>
      <c r="I635" s="112"/>
    </row>
    <row r="636" spans="1:9" x14ac:dyDescent="0.25">
      <c r="A636" s="108"/>
      <c r="B636" s="109"/>
      <c r="C636" s="110"/>
      <c r="D636" s="110"/>
      <c r="E636" s="67"/>
      <c r="F636" s="14"/>
      <c r="G636" s="14"/>
      <c r="H636" s="111"/>
      <c r="I636" s="112"/>
    </row>
    <row r="637" spans="1:9" x14ac:dyDescent="0.25">
      <c r="A637" s="108"/>
      <c r="B637" s="109"/>
      <c r="C637" s="110"/>
      <c r="D637" s="110"/>
      <c r="E637" s="67"/>
      <c r="F637" s="14"/>
      <c r="G637" s="14"/>
      <c r="H637" s="111"/>
      <c r="I637" s="112"/>
    </row>
    <row r="638" spans="1:9" x14ac:dyDescent="0.25">
      <c r="A638" s="108"/>
      <c r="B638" s="109"/>
      <c r="C638" s="110"/>
      <c r="D638" s="110"/>
      <c r="E638" s="67"/>
      <c r="F638" s="14"/>
      <c r="G638" s="14"/>
      <c r="H638" s="111"/>
      <c r="I638" s="112"/>
    </row>
    <row r="639" spans="1:9" x14ac:dyDescent="0.25">
      <c r="A639" s="108"/>
      <c r="B639" s="109"/>
      <c r="C639" s="110"/>
      <c r="D639" s="110"/>
      <c r="E639" s="67"/>
      <c r="F639" s="14"/>
      <c r="G639" s="14"/>
      <c r="H639" s="111"/>
      <c r="I639" s="112"/>
    </row>
    <row r="640" spans="1:9" x14ac:dyDescent="0.25">
      <c r="A640" s="108"/>
      <c r="B640" s="109"/>
      <c r="C640" s="110"/>
      <c r="D640" s="110"/>
      <c r="E640" s="67"/>
      <c r="F640" s="14"/>
      <c r="G640" s="14"/>
      <c r="H640" s="111"/>
      <c r="I640" s="112"/>
    </row>
    <row r="641" spans="1:9" x14ac:dyDescent="0.25">
      <c r="A641" s="108"/>
      <c r="B641" s="109"/>
      <c r="C641" s="110"/>
      <c r="D641" s="110"/>
      <c r="E641" s="67"/>
      <c r="F641" s="14"/>
      <c r="G641" s="14"/>
      <c r="H641" s="111"/>
      <c r="I641" s="112"/>
    </row>
    <row r="642" spans="1:9" x14ac:dyDescent="0.25">
      <c r="A642" s="108"/>
      <c r="B642" s="109"/>
      <c r="C642" s="110"/>
      <c r="D642" s="110"/>
      <c r="E642" s="67"/>
      <c r="F642" s="14"/>
      <c r="G642" s="14"/>
      <c r="H642" s="111"/>
      <c r="I642" s="112"/>
    </row>
    <row r="643" spans="1:9" x14ac:dyDescent="0.25">
      <c r="A643" s="108"/>
      <c r="B643" s="109"/>
      <c r="C643" s="110"/>
      <c r="D643" s="110"/>
      <c r="E643" s="67"/>
      <c r="F643" s="14"/>
      <c r="G643" s="14"/>
      <c r="H643" s="111"/>
      <c r="I643" s="112"/>
    </row>
    <row r="644" spans="1:9" x14ac:dyDescent="0.25">
      <c r="A644" s="108"/>
      <c r="B644" s="109"/>
      <c r="C644" s="110"/>
      <c r="D644" s="110"/>
      <c r="E644" s="67"/>
      <c r="F644" s="14"/>
      <c r="G644" s="14"/>
      <c r="H644" s="111"/>
      <c r="I644" s="112"/>
    </row>
    <row r="645" spans="1:9" x14ac:dyDescent="0.25">
      <c r="A645" s="108"/>
      <c r="B645" s="109"/>
      <c r="C645" s="110"/>
      <c r="D645" s="110"/>
      <c r="E645" s="67"/>
      <c r="F645" s="14"/>
      <c r="G645" s="14"/>
      <c r="H645" s="111"/>
      <c r="I645" s="112"/>
    </row>
    <row r="646" spans="1:9" x14ac:dyDescent="0.25">
      <c r="A646" s="108"/>
      <c r="B646" s="109"/>
      <c r="C646" s="110"/>
      <c r="D646" s="110"/>
      <c r="E646" s="67"/>
      <c r="F646" s="14"/>
      <c r="G646" s="14"/>
      <c r="H646" s="111"/>
      <c r="I646" s="112"/>
    </row>
    <row r="647" spans="1:9" x14ac:dyDescent="0.25">
      <c r="A647" s="108"/>
      <c r="B647" s="109"/>
      <c r="C647" s="110"/>
      <c r="D647" s="110"/>
      <c r="E647" s="67"/>
      <c r="F647" s="14"/>
      <c r="G647" s="14"/>
      <c r="H647" s="111"/>
      <c r="I647" s="112"/>
    </row>
    <row r="648" spans="1:9" x14ac:dyDescent="0.25">
      <c r="A648" s="108"/>
      <c r="B648" s="109"/>
      <c r="C648" s="110"/>
      <c r="D648" s="110"/>
      <c r="E648" s="67"/>
      <c r="F648" s="14"/>
      <c r="G648" s="14"/>
      <c r="H648" s="111"/>
      <c r="I648" s="112"/>
    </row>
    <row r="649" spans="1:9" x14ac:dyDescent="0.25">
      <c r="A649" s="108"/>
      <c r="B649" s="109"/>
      <c r="C649" s="110"/>
      <c r="D649" s="110"/>
      <c r="E649" s="67"/>
      <c r="F649" s="14"/>
      <c r="G649" s="14"/>
      <c r="H649" s="111"/>
      <c r="I649" s="112"/>
    </row>
    <row r="650" spans="1:9" x14ac:dyDescent="0.25">
      <c r="A650" s="108"/>
      <c r="B650" s="109"/>
      <c r="C650" s="110"/>
      <c r="D650" s="110"/>
      <c r="E650" s="67"/>
      <c r="F650" s="14"/>
      <c r="G650" s="14"/>
      <c r="H650" s="111"/>
      <c r="I650" s="112"/>
    </row>
    <row r="651" spans="1:9" x14ac:dyDescent="0.25">
      <c r="A651" s="108"/>
      <c r="B651" s="109"/>
      <c r="C651" s="110"/>
      <c r="D651" s="110"/>
      <c r="E651" s="67"/>
      <c r="F651" s="14"/>
      <c r="G651" s="14"/>
      <c r="H651" s="111"/>
      <c r="I651" s="112"/>
    </row>
    <row r="652" spans="1:9" x14ac:dyDescent="0.25">
      <c r="A652" s="108"/>
      <c r="B652" s="109"/>
      <c r="C652" s="110"/>
      <c r="D652" s="110"/>
      <c r="E652" s="67"/>
      <c r="F652" s="14"/>
      <c r="G652" s="14"/>
      <c r="H652" s="111"/>
      <c r="I652" s="112"/>
    </row>
    <row r="653" spans="1:9" x14ac:dyDescent="0.25">
      <c r="A653" s="108"/>
      <c r="B653" s="109"/>
      <c r="C653" s="110"/>
      <c r="D653" s="110"/>
      <c r="E653" s="67"/>
      <c r="F653" s="14"/>
      <c r="G653" s="14"/>
      <c r="H653" s="111"/>
      <c r="I653" s="112"/>
    </row>
    <row r="654" spans="1:9" x14ac:dyDescent="0.25">
      <c r="A654" s="108"/>
      <c r="B654" s="109"/>
      <c r="C654" s="110"/>
      <c r="D654" s="110"/>
      <c r="E654" s="67"/>
      <c r="F654" s="14"/>
      <c r="G654" s="14"/>
      <c r="H654" s="111"/>
      <c r="I654" s="112"/>
    </row>
    <row r="655" spans="1:9" x14ac:dyDescent="0.25">
      <c r="A655" s="108"/>
      <c r="B655" s="109"/>
      <c r="C655" s="110"/>
      <c r="D655" s="110"/>
      <c r="E655" s="67"/>
      <c r="F655" s="14"/>
      <c r="G655" s="14"/>
      <c r="H655" s="111"/>
      <c r="I655" s="112"/>
    </row>
    <row r="656" spans="1:9" x14ac:dyDescent="0.25">
      <c r="A656" s="108"/>
      <c r="B656" s="109"/>
      <c r="C656" s="110"/>
      <c r="D656" s="110"/>
      <c r="E656" s="67"/>
      <c r="F656" s="14"/>
      <c r="G656" s="14"/>
      <c r="H656" s="111"/>
      <c r="I656" s="112"/>
    </row>
    <row r="657" spans="1:9" x14ac:dyDescent="0.25">
      <c r="A657" s="108"/>
      <c r="B657" s="109"/>
      <c r="C657" s="110"/>
      <c r="D657" s="110"/>
      <c r="E657" s="67"/>
      <c r="F657" s="14"/>
      <c r="G657" s="14"/>
      <c r="H657" s="111"/>
      <c r="I657" s="112"/>
    </row>
    <row r="658" spans="1:9" x14ac:dyDescent="0.25">
      <c r="A658" s="108"/>
      <c r="B658" s="109"/>
      <c r="C658" s="110"/>
      <c r="D658" s="110"/>
      <c r="E658" s="67"/>
      <c r="F658" s="14"/>
      <c r="G658" s="14"/>
      <c r="H658" s="111"/>
      <c r="I658" s="112"/>
    </row>
    <row r="659" spans="1:9" x14ac:dyDescent="0.25">
      <c r="A659" s="108"/>
      <c r="B659" s="109"/>
      <c r="C659" s="110"/>
      <c r="D659" s="110"/>
      <c r="E659" s="67"/>
      <c r="F659" s="14"/>
      <c r="G659" s="14"/>
      <c r="H659" s="111"/>
      <c r="I659" s="112"/>
    </row>
    <row r="660" spans="1:9" x14ac:dyDescent="0.25">
      <c r="A660" s="108"/>
      <c r="B660" s="109"/>
      <c r="C660" s="110"/>
      <c r="D660" s="110"/>
      <c r="E660" s="67"/>
      <c r="F660" s="14"/>
      <c r="G660" s="14"/>
      <c r="H660" s="111"/>
      <c r="I660" s="112"/>
    </row>
    <row r="661" spans="1:9" x14ac:dyDescent="0.25">
      <c r="A661" s="108"/>
      <c r="B661" s="109"/>
      <c r="C661" s="110"/>
      <c r="D661" s="110"/>
      <c r="E661" s="67"/>
      <c r="F661" s="14"/>
      <c r="G661" s="14"/>
      <c r="H661" s="111"/>
      <c r="I661" s="112"/>
    </row>
    <row r="662" spans="1:9" x14ac:dyDescent="0.25">
      <c r="A662" s="108"/>
      <c r="B662" s="109"/>
      <c r="C662" s="110"/>
      <c r="D662" s="110"/>
      <c r="E662" s="67"/>
      <c r="F662" s="14"/>
      <c r="G662" s="14"/>
      <c r="H662" s="111"/>
      <c r="I662" s="112"/>
    </row>
    <row r="663" spans="1:9" x14ac:dyDescent="0.25">
      <c r="A663" s="108"/>
      <c r="B663" s="109"/>
      <c r="C663" s="110"/>
      <c r="D663" s="110"/>
      <c r="E663" s="67"/>
      <c r="F663" s="14"/>
      <c r="G663" s="14"/>
      <c r="H663" s="111"/>
      <c r="I663" s="112"/>
    </row>
    <row r="664" spans="1:9" x14ac:dyDescent="0.25">
      <c r="A664" s="108"/>
      <c r="B664" s="109"/>
      <c r="C664" s="110"/>
      <c r="D664" s="110"/>
      <c r="E664" s="67"/>
      <c r="F664" s="14"/>
      <c r="G664" s="14"/>
      <c r="H664" s="111"/>
      <c r="I664" s="112"/>
    </row>
    <row r="665" spans="1:9" x14ac:dyDescent="0.25">
      <c r="A665" s="108"/>
      <c r="B665" s="109"/>
      <c r="C665" s="110"/>
      <c r="D665" s="110"/>
      <c r="E665" s="67"/>
      <c r="F665" s="14"/>
      <c r="G665" s="14"/>
      <c r="H665" s="111"/>
      <c r="I665" s="112"/>
    </row>
    <row r="666" spans="1:9" x14ac:dyDescent="0.25">
      <c r="A666" s="108"/>
      <c r="B666" s="109"/>
      <c r="C666" s="110"/>
      <c r="D666" s="110"/>
      <c r="E666" s="67"/>
      <c r="F666" s="14"/>
      <c r="G666" s="14"/>
      <c r="H666" s="111"/>
      <c r="I666" s="112"/>
    </row>
    <row r="667" spans="1:9" x14ac:dyDescent="0.25">
      <c r="A667" s="108"/>
      <c r="B667" s="109"/>
      <c r="C667" s="110"/>
      <c r="D667" s="110"/>
      <c r="E667" s="67"/>
      <c r="F667" s="14"/>
      <c r="G667" s="14"/>
      <c r="H667" s="111"/>
      <c r="I667" s="112"/>
    </row>
    <row r="668" spans="1:9" x14ac:dyDescent="0.25">
      <c r="A668" s="108"/>
      <c r="B668" s="109"/>
      <c r="C668" s="110"/>
      <c r="D668" s="110"/>
      <c r="E668" s="67"/>
      <c r="F668" s="14"/>
      <c r="G668" s="14"/>
      <c r="H668" s="111"/>
      <c r="I668" s="112"/>
    </row>
    <row r="669" spans="1:9" x14ac:dyDescent="0.25">
      <c r="A669" s="108"/>
      <c r="B669" s="109"/>
      <c r="C669" s="110"/>
      <c r="D669" s="110"/>
      <c r="E669" s="67"/>
      <c r="F669" s="14"/>
      <c r="G669" s="14"/>
      <c r="H669" s="111"/>
      <c r="I669" s="112"/>
    </row>
    <row r="670" spans="1:9" x14ac:dyDescent="0.25">
      <c r="A670" s="108"/>
      <c r="B670" s="109"/>
      <c r="C670" s="110"/>
      <c r="D670" s="110"/>
      <c r="E670" s="67"/>
      <c r="F670" s="14"/>
      <c r="G670" s="14"/>
      <c r="H670" s="111"/>
      <c r="I670" s="112"/>
    </row>
    <row r="671" spans="1:9" x14ac:dyDescent="0.25">
      <c r="A671" s="108"/>
      <c r="B671" s="109"/>
      <c r="C671" s="110"/>
      <c r="D671" s="110"/>
      <c r="E671" s="67"/>
      <c r="F671" s="14"/>
      <c r="G671" s="14"/>
      <c r="H671" s="111"/>
      <c r="I671" s="112"/>
    </row>
    <row r="672" spans="1:9" x14ac:dyDescent="0.25">
      <c r="A672" s="108"/>
      <c r="B672" s="109"/>
      <c r="C672" s="110"/>
      <c r="D672" s="110"/>
      <c r="E672" s="67"/>
      <c r="F672" s="14"/>
      <c r="G672" s="14"/>
      <c r="H672" s="111"/>
      <c r="I672" s="112"/>
    </row>
    <row r="673" spans="1:9" x14ac:dyDescent="0.25">
      <c r="A673" s="108"/>
      <c r="B673" s="109"/>
      <c r="C673" s="110"/>
      <c r="D673" s="110"/>
      <c r="E673" s="67"/>
      <c r="F673" s="14"/>
      <c r="G673" s="14"/>
      <c r="H673" s="111"/>
      <c r="I673" s="112"/>
    </row>
    <row r="674" spans="1:9" x14ac:dyDescent="0.25">
      <c r="A674" s="108"/>
      <c r="B674" s="109"/>
      <c r="C674" s="110"/>
      <c r="D674" s="110"/>
      <c r="E674" s="67"/>
      <c r="F674" s="14"/>
      <c r="G674" s="14"/>
      <c r="H674" s="111"/>
      <c r="I674" s="112"/>
    </row>
    <row r="675" spans="1:9" x14ac:dyDescent="0.25">
      <c r="A675" s="108"/>
      <c r="B675" s="109"/>
      <c r="C675" s="110"/>
      <c r="D675" s="110"/>
      <c r="E675" s="67"/>
      <c r="F675" s="14"/>
      <c r="G675" s="14"/>
      <c r="H675" s="111"/>
      <c r="I675" s="112"/>
    </row>
    <row r="676" spans="1:9" x14ac:dyDescent="0.25">
      <c r="A676" s="108"/>
      <c r="B676" s="109"/>
      <c r="C676" s="110"/>
      <c r="D676" s="110"/>
      <c r="E676" s="67"/>
      <c r="F676" s="14"/>
      <c r="G676" s="14"/>
      <c r="H676" s="111"/>
      <c r="I676" s="112"/>
    </row>
    <row r="677" spans="1:9" x14ac:dyDescent="0.25">
      <c r="A677" s="108"/>
      <c r="B677" s="109"/>
      <c r="C677" s="110"/>
      <c r="D677" s="110"/>
      <c r="E677" s="67"/>
      <c r="F677" s="14"/>
      <c r="G677" s="14"/>
      <c r="H677" s="111"/>
      <c r="I677" s="112"/>
    </row>
    <row r="678" spans="1:9" x14ac:dyDescent="0.25">
      <c r="A678" s="108"/>
      <c r="B678" s="109"/>
      <c r="C678" s="110"/>
      <c r="D678" s="110"/>
      <c r="E678" s="67"/>
      <c r="F678" s="14"/>
      <c r="G678" s="14"/>
      <c r="H678" s="111"/>
      <c r="I678" s="112"/>
    </row>
    <row r="679" spans="1:9" x14ac:dyDescent="0.25">
      <c r="A679" s="108"/>
      <c r="B679" s="109"/>
      <c r="C679" s="110"/>
      <c r="D679" s="110"/>
      <c r="E679" s="67"/>
      <c r="F679" s="14"/>
      <c r="G679" s="14"/>
      <c r="H679" s="111"/>
      <c r="I679" s="112"/>
    </row>
    <row r="680" spans="1:9" x14ac:dyDescent="0.25">
      <c r="A680" s="108"/>
      <c r="B680" s="109"/>
      <c r="C680" s="110"/>
      <c r="D680" s="110"/>
      <c r="E680" s="67"/>
      <c r="F680" s="14"/>
      <c r="G680" s="14"/>
      <c r="H680" s="111"/>
      <c r="I680" s="112"/>
    </row>
    <row r="681" spans="1:9" x14ac:dyDescent="0.25">
      <c r="A681" s="108"/>
      <c r="B681" s="109"/>
      <c r="C681" s="110"/>
      <c r="D681" s="110"/>
      <c r="E681" s="67"/>
      <c r="F681" s="14"/>
      <c r="G681" s="14"/>
      <c r="H681" s="111"/>
      <c r="I681" s="112"/>
    </row>
    <row r="682" spans="1:9" x14ac:dyDescent="0.25">
      <c r="A682" s="108"/>
      <c r="B682" s="109"/>
      <c r="C682" s="110"/>
      <c r="D682" s="110"/>
      <c r="E682" s="67"/>
      <c r="F682" s="14"/>
      <c r="G682" s="14"/>
      <c r="H682" s="111"/>
      <c r="I682" s="112"/>
    </row>
    <row r="683" spans="1:9" x14ac:dyDescent="0.25">
      <c r="A683" s="108"/>
      <c r="B683" s="109"/>
      <c r="C683" s="110"/>
      <c r="D683" s="110"/>
      <c r="E683" s="67"/>
      <c r="F683" s="14"/>
      <c r="G683" s="14"/>
      <c r="H683" s="111"/>
      <c r="I683" s="112"/>
    </row>
    <row r="684" spans="1:9" x14ac:dyDescent="0.25">
      <c r="A684" s="108"/>
      <c r="B684" s="109"/>
      <c r="C684" s="110"/>
      <c r="D684" s="110"/>
      <c r="E684" s="67"/>
      <c r="F684" s="14"/>
      <c r="G684" s="14"/>
      <c r="H684" s="111"/>
      <c r="I684" s="112"/>
    </row>
    <row r="685" spans="1:9" x14ac:dyDescent="0.25">
      <c r="A685" s="108"/>
      <c r="B685" s="109"/>
      <c r="C685" s="110"/>
      <c r="D685" s="110"/>
      <c r="E685" s="67"/>
      <c r="F685" s="14"/>
      <c r="G685" s="14"/>
      <c r="H685" s="111"/>
      <c r="I685" s="112"/>
    </row>
    <row r="686" spans="1:9" x14ac:dyDescent="0.25">
      <c r="A686" s="108"/>
      <c r="B686" s="109"/>
      <c r="C686" s="110"/>
      <c r="D686" s="110"/>
      <c r="E686" s="67"/>
      <c r="F686" s="14"/>
      <c r="G686" s="14"/>
      <c r="H686" s="111"/>
      <c r="I686" s="112"/>
    </row>
    <row r="687" spans="1:9" x14ac:dyDescent="0.25">
      <c r="A687" s="108"/>
      <c r="B687" s="109"/>
      <c r="C687" s="110"/>
      <c r="D687" s="110"/>
      <c r="E687" s="67"/>
      <c r="F687" s="14"/>
      <c r="G687" s="14"/>
      <c r="H687" s="111"/>
      <c r="I687" s="112"/>
    </row>
    <row r="688" spans="1:9" x14ac:dyDescent="0.25">
      <c r="A688" s="108"/>
      <c r="B688" s="109"/>
      <c r="C688" s="110"/>
      <c r="D688" s="110"/>
      <c r="E688" s="67"/>
      <c r="F688" s="14"/>
      <c r="G688" s="14"/>
      <c r="H688" s="111"/>
      <c r="I688" s="112"/>
    </row>
    <row r="689" spans="1:9" x14ac:dyDescent="0.25">
      <c r="A689" s="108"/>
      <c r="B689" s="109"/>
      <c r="C689" s="110"/>
      <c r="D689" s="110"/>
      <c r="E689" s="67"/>
      <c r="F689" s="14"/>
      <c r="G689" s="14"/>
      <c r="H689" s="111"/>
      <c r="I689" s="112"/>
    </row>
    <row r="690" spans="1:9" x14ac:dyDescent="0.25">
      <c r="A690" s="108"/>
      <c r="B690" s="109"/>
      <c r="C690" s="110"/>
      <c r="D690" s="110"/>
      <c r="E690" s="67"/>
      <c r="F690" s="14"/>
      <c r="G690" s="14"/>
      <c r="H690" s="111"/>
      <c r="I690" s="112"/>
    </row>
    <row r="691" spans="1:9" x14ac:dyDescent="0.25">
      <c r="A691" s="108"/>
      <c r="B691" s="109"/>
      <c r="C691" s="110"/>
      <c r="D691" s="110"/>
      <c r="E691" s="67"/>
      <c r="F691" s="14"/>
      <c r="G691" s="14"/>
      <c r="H691" s="111"/>
      <c r="I691" s="112"/>
    </row>
    <row r="692" spans="1:9" x14ac:dyDescent="0.25">
      <c r="A692" s="108"/>
      <c r="B692" s="109"/>
      <c r="C692" s="110"/>
      <c r="D692" s="110"/>
      <c r="E692" s="67"/>
      <c r="F692" s="14"/>
      <c r="G692" s="14"/>
      <c r="H692" s="111"/>
      <c r="I692" s="112"/>
    </row>
    <row r="693" spans="1:9" x14ac:dyDescent="0.25">
      <c r="A693" s="108"/>
      <c r="B693" s="109"/>
      <c r="C693" s="110"/>
      <c r="D693" s="110"/>
      <c r="E693" s="67"/>
      <c r="F693" s="14"/>
      <c r="G693" s="14"/>
      <c r="H693" s="111"/>
      <c r="I693" s="112"/>
    </row>
    <row r="694" spans="1:9" x14ac:dyDescent="0.25">
      <c r="A694" s="108"/>
      <c r="B694" s="109"/>
      <c r="C694" s="110"/>
      <c r="D694" s="110"/>
      <c r="E694" s="67"/>
      <c r="F694" s="14"/>
      <c r="G694" s="14"/>
      <c r="H694" s="111"/>
      <c r="I694" s="112"/>
    </row>
    <row r="695" spans="1:9" x14ac:dyDescent="0.25">
      <c r="A695" s="108"/>
      <c r="B695" s="109"/>
      <c r="C695" s="110"/>
      <c r="D695" s="110"/>
      <c r="E695" s="67"/>
      <c r="F695" s="14"/>
      <c r="G695" s="14"/>
      <c r="H695" s="111"/>
      <c r="I695" s="112"/>
    </row>
    <row r="696" spans="1:9" x14ac:dyDescent="0.25">
      <c r="A696" s="108"/>
      <c r="B696" s="109"/>
      <c r="C696" s="110"/>
      <c r="D696" s="110"/>
      <c r="E696" s="67"/>
      <c r="F696" s="14"/>
      <c r="G696" s="14"/>
      <c r="H696" s="111"/>
      <c r="I696" s="112"/>
    </row>
    <row r="697" spans="1:9" x14ac:dyDescent="0.25">
      <c r="A697" s="108"/>
      <c r="B697" s="109"/>
      <c r="C697" s="110"/>
      <c r="D697" s="110"/>
      <c r="E697" s="67"/>
      <c r="F697" s="14"/>
      <c r="G697" s="14"/>
      <c r="H697" s="111"/>
      <c r="I697" s="112"/>
    </row>
    <row r="698" spans="1:9" x14ac:dyDescent="0.25">
      <c r="A698" s="108"/>
      <c r="B698" s="109"/>
      <c r="C698" s="110"/>
      <c r="D698" s="110"/>
      <c r="E698" s="67"/>
      <c r="F698" s="14"/>
      <c r="G698" s="14"/>
      <c r="H698" s="111"/>
      <c r="I698" s="112"/>
    </row>
    <row r="699" spans="1:9" x14ac:dyDescent="0.25">
      <c r="A699" s="108"/>
      <c r="B699" s="109"/>
      <c r="C699" s="110"/>
      <c r="D699" s="110"/>
      <c r="E699" s="67"/>
      <c r="F699" s="14"/>
      <c r="G699" s="14"/>
      <c r="H699" s="111"/>
      <c r="I699" s="112"/>
    </row>
    <row r="700" spans="1:9" x14ac:dyDescent="0.25">
      <c r="A700" s="108"/>
      <c r="B700" s="109"/>
      <c r="C700" s="110"/>
      <c r="D700" s="110"/>
      <c r="E700" s="67"/>
      <c r="F700" s="14"/>
      <c r="G700" s="14"/>
      <c r="H700" s="111"/>
      <c r="I700" s="112"/>
    </row>
    <row r="701" spans="1:9" x14ac:dyDescent="0.25">
      <c r="A701" s="108"/>
      <c r="B701" s="109"/>
      <c r="C701" s="110"/>
      <c r="D701" s="110"/>
      <c r="E701" s="67"/>
      <c r="F701" s="14"/>
      <c r="G701" s="14"/>
      <c r="H701" s="111"/>
      <c r="I701" s="112"/>
    </row>
    <row r="702" spans="1:9" x14ac:dyDescent="0.25">
      <c r="A702" s="108"/>
      <c r="B702" s="109"/>
      <c r="C702" s="110"/>
      <c r="D702" s="110"/>
      <c r="E702" s="67"/>
      <c r="F702" s="14"/>
      <c r="G702" s="14"/>
      <c r="H702" s="111"/>
      <c r="I702" s="112"/>
    </row>
    <row r="703" spans="1:9" x14ac:dyDescent="0.25">
      <c r="A703" s="108"/>
      <c r="B703" s="109"/>
      <c r="C703" s="110"/>
      <c r="D703" s="110"/>
      <c r="E703" s="67"/>
      <c r="F703" s="14"/>
      <c r="G703" s="14"/>
      <c r="H703" s="111"/>
      <c r="I703" s="112"/>
    </row>
    <row r="704" spans="1:9" x14ac:dyDescent="0.25">
      <c r="A704" s="108"/>
      <c r="B704" s="109"/>
      <c r="C704" s="110"/>
      <c r="D704" s="110"/>
      <c r="E704" s="67"/>
      <c r="F704" s="14"/>
      <c r="G704" s="14"/>
      <c r="H704" s="111"/>
      <c r="I704" s="112"/>
    </row>
    <row r="705" spans="1:9" x14ac:dyDescent="0.25">
      <c r="A705" s="108"/>
      <c r="B705" s="109"/>
      <c r="C705" s="110"/>
      <c r="D705" s="110"/>
      <c r="E705" s="67"/>
      <c r="F705" s="14"/>
      <c r="G705" s="14"/>
      <c r="H705" s="111"/>
      <c r="I705" s="112"/>
    </row>
    <row r="706" spans="1:9" x14ac:dyDescent="0.25">
      <c r="A706" s="108"/>
      <c r="B706" s="109"/>
      <c r="C706" s="110"/>
      <c r="D706" s="110"/>
      <c r="E706" s="67"/>
      <c r="F706" s="14"/>
      <c r="G706" s="14"/>
      <c r="H706" s="111"/>
      <c r="I706" s="112"/>
    </row>
    <row r="707" spans="1:9" x14ac:dyDescent="0.25">
      <c r="A707" s="108"/>
      <c r="B707" s="109"/>
      <c r="C707" s="110"/>
      <c r="D707" s="110"/>
      <c r="E707" s="67"/>
      <c r="F707" s="14"/>
      <c r="G707" s="14"/>
      <c r="H707" s="111"/>
      <c r="I707" s="112"/>
    </row>
    <row r="708" spans="1:9" x14ac:dyDescent="0.25">
      <c r="A708" s="108"/>
      <c r="B708" s="109"/>
      <c r="C708" s="110"/>
      <c r="D708" s="110"/>
      <c r="E708" s="67"/>
      <c r="F708" s="14"/>
      <c r="G708" s="14"/>
      <c r="H708" s="111"/>
      <c r="I708" s="112"/>
    </row>
    <row r="709" spans="1:9" x14ac:dyDescent="0.25">
      <c r="A709" s="108"/>
      <c r="B709" s="109"/>
      <c r="C709" s="110"/>
      <c r="D709" s="110"/>
      <c r="E709" s="67"/>
      <c r="F709" s="14"/>
      <c r="G709" s="14"/>
      <c r="H709" s="111"/>
      <c r="I709" s="112"/>
    </row>
    <row r="710" spans="1:9" x14ac:dyDescent="0.25">
      <c r="A710" s="108"/>
      <c r="B710" s="109"/>
      <c r="C710" s="110"/>
      <c r="D710" s="110"/>
      <c r="E710" s="67"/>
      <c r="F710" s="14"/>
      <c r="G710" s="14"/>
      <c r="H710" s="111"/>
      <c r="I710" s="112"/>
    </row>
    <row r="711" spans="1:9" x14ac:dyDescent="0.25">
      <c r="A711" s="108"/>
      <c r="B711" s="109"/>
      <c r="C711" s="110"/>
      <c r="D711" s="110"/>
      <c r="E711" s="67"/>
      <c r="F711" s="14"/>
      <c r="G711" s="14"/>
      <c r="H711" s="111"/>
      <c r="I711" s="112"/>
    </row>
    <row r="712" spans="1:9" x14ac:dyDescent="0.25">
      <c r="A712" s="108"/>
      <c r="B712" s="109"/>
      <c r="C712" s="110"/>
      <c r="D712" s="110"/>
      <c r="E712" s="67"/>
      <c r="F712" s="14"/>
      <c r="G712" s="14"/>
      <c r="H712" s="111"/>
      <c r="I712" s="112"/>
    </row>
    <row r="713" spans="1:9" x14ac:dyDescent="0.25">
      <c r="A713" s="108"/>
      <c r="B713" s="109"/>
      <c r="C713" s="110"/>
      <c r="D713" s="110"/>
      <c r="E713" s="67"/>
      <c r="F713" s="14"/>
      <c r="G713" s="14"/>
      <c r="H713" s="111"/>
      <c r="I713" s="112"/>
    </row>
    <row r="714" spans="1:9" x14ac:dyDescent="0.25">
      <c r="A714" s="108"/>
      <c r="B714" s="109"/>
      <c r="C714" s="110"/>
      <c r="D714" s="110"/>
      <c r="E714" s="67"/>
      <c r="F714" s="14"/>
      <c r="G714" s="14"/>
      <c r="H714" s="111"/>
      <c r="I714" s="112"/>
    </row>
    <row r="715" spans="1:9" x14ac:dyDescent="0.25">
      <c r="A715" s="108"/>
      <c r="B715" s="109"/>
      <c r="C715" s="110"/>
      <c r="D715" s="110"/>
      <c r="E715" s="67"/>
      <c r="F715" s="14"/>
      <c r="G715" s="14"/>
      <c r="H715" s="111"/>
      <c r="I715" s="112"/>
    </row>
    <row r="716" spans="1:9" x14ac:dyDescent="0.25">
      <c r="A716" s="108"/>
      <c r="B716" s="109"/>
      <c r="C716" s="110"/>
      <c r="D716" s="110"/>
      <c r="E716" s="67"/>
      <c r="F716" s="14"/>
      <c r="G716" s="14"/>
      <c r="H716" s="111"/>
      <c r="I716" s="112"/>
    </row>
    <row r="717" spans="1:9" x14ac:dyDescent="0.25">
      <c r="A717" s="108"/>
      <c r="B717" s="109"/>
      <c r="C717" s="110"/>
      <c r="D717" s="110"/>
      <c r="E717" s="67"/>
      <c r="F717" s="14"/>
      <c r="G717" s="14"/>
      <c r="H717" s="111"/>
      <c r="I717" s="112"/>
    </row>
    <row r="718" spans="1:9" x14ac:dyDescent="0.25">
      <c r="A718" s="108"/>
      <c r="B718" s="109"/>
      <c r="C718" s="110"/>
      <c r="D718" s="110"/>
      <c r="E718" s="67"/>
      <c r="F718" s="14"/>
      <c r="G718" s="14"/>
      <c r="H718" s="111"/>
      <c r="I718" s="112"/>
    </row>
    <row r="719" spans="1:9" x14ac:dyDescent="0.25">
      <c r="A719" s="108"/>
      <c r="B719" s="109"/>
      <c r="C719" s="110"/>
      <c r="D719" s="110"/>
      <c r="E719" s="67"/>
      <c r="F719" s="14"/>
      <c r="G719" s="14"/>
      <c r="H719" s="111"/>
      <c r="I719" s="112"/>
    </row>
    <row r="720" spans="1:9" x14ac:dyDescent="0.25">
      <c r="A720" s="108"/>
      <c r="B720" s="109"/>
      <c r="C720" s="110"/>
      <c r="D720" s="110"/>
      <c r="E720" s="67"/>
      <c r="F720" s="14"/>
      <c r="G720" s="14"/>
      <c r="H720" s="111"/>
      <c r="I720" s="112"/>
    </row>
    <row r="721" spans="1:9" x14ac:dyDescent="0.25">
      <c r="A721" s="108"/>
      <c r="B721" s="109"/>
      <c r="C721" s="110"/>
      <c r="D721" s="110"/>
      <c r="E721" s="67"/>
      <c r="F721" s="14"/>
      <c r="G721" s="14"/>
      <c r="H721" s="111"/>
      <c r="I721" s="112"/>
    </row>
    <row r="722" spans="1:9" x14ac:dyDescent="0.25">
      <c r="A722" s="108"/>
      <c r="B722" s="109"/>
      <c r="C722" s="110"/>
      <c r="D722" s="110"/>
      <c r="E722" s="67"/>
      <c r="F722" s="14"/>
      <c r="G722" s="14"/>
      <c r="H722" s="111"/>
      <c r="I722" s="112"/>
    </row>
    <row r="723" spans="1:9" x14ac:dyDescent="0.25">
      <c r="A723" s="108"/>
      <c r="B723" s="109"/>
      <c r="C723" s="110"/>
      <c r="D723" s="110"/>
      <c r="E723" s="67"/>
      <c r="F723" s="14"/>
      <c r="G723" s="14"/>
      <c r="H723" s="111"/>
      <c r="I723" s="112"/>
    </row>
    <row r="724" spans="1:9" x14ac:dyDescent="0.25">
      <c r="A724" s="108"/>
      <c r="B724" s="109"/>
      <c r="C724" s="110"/>
      <c r="D724" s="110"/>
      <c r="E724" s="67"/>
      <c r="F724" s="14"/>
      <c r="G724" s="14"/>
      <c r="H724" s="111"/>
      <c r="I724" s="112"/>
    </row>
    <row r="725" spans="1:9" x14ac:dyDescent="0.25">
      <c r="A725" s="108"/>
      <c r="B725" s="109"/>
      <c r="C725" s="110"/>
      <c r="D725" s="110"/>
      <c r="E725" s="67"/>
      <c r="F725" s="14"/>
      <c r="G725" s="14"/>
      <c r="H725" s="111"/>
      <c r="I725" s="112"/>
    </row>
    <row r="726" spans="1:9" x14ac:dyDescent="0.25">
      <c r="A726" s="108"/>
      <c r="B726" s="109"/>
      <c r="C726" s="110"/>
      <c r="D726" s="110"/>
      <c r="E726" s="67"/>
      <c r="F726" s="14"/>
      <c r="G726" s="14"/>
      <c r="H726" s="111"/>
      <c r="I726" s="112"/>
    </row>
    <row r="727" spans="1:9" x14ac:dyDescent="0.25">
      <c r="A727" s="108"/>
      <c r="B727" s="109"/>
      <c r="C727" s="110"/>
      <c r="D727" s="110"/>
      <c r="E727" s="67"/>
      <c r="F727" s="14"/>
      <c r="G727" s="14"/>
      <c r="H727" s="111"/>
      <c r="I727" s="112"/>
    </row>
    <row r="728" spans="1:9" x14ac:dyDescent="0.25">
      <c r="A728" s="108"/>
      <c r="B728" s="109"/>
      <c r="C728" s="110"/>
      <c r="D728" s="110"/>
      <c r="E728" s="67"/>
      <c r="F728" s="14"/>
      <c r="G728" s="14"/>
      <c r="H728" s="111"/>
      <c r="I728" s="112"/>
    </row>
    <row r="729" spans="1:9" x14ac:dyDescent="0.25">
      <c r="A729" s="108"/>
      <c r="B729" s="109"/>
      <c r="C729" s="110"/>
      <c r="D729" s="110"/>
      <c r="E729" s="67"/>
      <c r="F729" s="14"/>
      <c r="G729" s="14"/>
      <c r="H729" s="111"/>
      <c r="I729" s="112"/>
    </row>
    <row r="730" spans="1:9" x14ac:dyDescent="0.25">
      <c r="A730" s="108"/>
      <c r="B730" s="109"/>
      <c r="C730" s="110"/>
      <c r="D730" s="110"/>
      <c r="E730" s="67"/>
      <c r="F730" s="14"/>
      <c r="G730" s="14"/>
      <c r="H730" s="111"/>
      <c r="I730" s="112"/>
    </row>
    <row r="731" spans="1:9" x14ac:dyDescent="0.25">
      <c r="A731" s="108"/>
      <c r="B731" s="109"/>
      <c r="C731" s="110"/>
      <c r="D731" s="110"/>
      <c r="E731" s="67"/>
      <c r="F731" s="14"/>
      <c r="G731" s="14"/>
      <c r="H731" s="111"/>
      <c r="I731" s="112"/>
    </row>
    <row r="732" spans="1:9" x14ac:dyDescent="0.25">
      <c r="A732" s="108"/>
      <c r="B732" s="109"/>
      <c r="C732" s="110"/>
      <c r="D732" s="110"/>
      <c r="E732" s="67"/>
      <c r="F732" s="14"/>
      <c r="G732" s="14"/>
      <c r="H732" s="111"/>
      <c r="I732" s="112"/>
    </row>
    <row r="733" spans="1:9" x14ac:dyDescent="0.25">
      <c r="A733" s="108"/>
      <c r="B733" s="109"/>
      <c r="C733" s="110"/>
      <c r="D733" s="110"/>
      <c r="E733" s="67"/>
      <c r="F733" s="14"/>
      <c r="G733" s="14"/>
      <c r="H733" s="111"/>
      <c r="I733" s="112"/>
    </row>
    <row r="734" spans="1:9" x14ac:dyDescent="0.25">
      <c r="A734" s="108"/>
      <c r="B734" s="109"/>
      <c r="C734" s="110"/>
      <c r="D734" s="110"/>
      <c r="E734" s="67"/>
      <c r="F734" s="14"/>
      <c r="G734" s="14"/>
      <c r="H734" s="111"/>
      <c r="I734" s="112"/>
    </row>
    <row r="735" spans="1:9" x14ac:dyDescent="0.25">
      <c r="A735" s="108"/>
      <c r="B735" s="109"/>
      <c r="C735" s="110"/>
      <c r="D735" s="110"/>
      <c r="E735" s="67"/>
      <c r="F735" s="14"/>
      <c r="G735" s="14"/>
      <c r="H735" s="111"/>
      <c r="I735" s="112"/>
    </row>
    <row r="736" spans="1:9" x14ac:dyDescent="0.25">
      <c r="A736" s="108"/>
      <c r="B736" s="109"/>
      <c r="C736" s="110"/>
      <c r="D736" s="110"/>
      <c r="E736" s="67"/>
      <c r="F736" s="14"/>
      <c r="G736" s="14"/>
      <c r="H736" s="111"/>
      <c r="I736" s="112"/>
    </row>
    <row r="737" spans="1:9" x14ac:dyDescent="0.25">
      <c r="A737" s="108"/>
      <c r="B737" s="109"/>
      <c r="C737" s="110"/>
      <c r="D737" s="110"/>
      <c r="E737" s="67"/>
      <c r="F737" s="14"/>
      <c r="G737" s="14"/>
      <c r="H737" s="111"/>
      <c r="I737" s="112"/>
    </row>
    <row r="738" spans="1:9" x14ac:dyDescent="0.25">
      <c r="A738" s="108"/>
      <c r="B738" s="109"/>
      <c r="C738" s="110"/>
      <c r="D738" s="110"/>
      <c r="E738" s="67"/>
      <c r="F738" s="14"/>
      <c r="G738" s="14"/>
      <c r="H738" s="111"/>
      <c r="I738" s="112"/>
    </row>
    <row r="739" spans="1:9" x14ac:dyDescent="0.25">
      <c r="A739" s="108"/>
      <c r="B739" s="109"/>
      <c r="C739" s="110"/>
      <c r="D739" s="110"/>
      <c r="E739" s="67"/>
      <c r="F739" s="14"/>
      <c r="G739" s="14"/>
      <c r="H739" s="111"/>
      <c r="I739" s="112"/>
    </row>
    <row r="740" spans="1:9" x14ac:dyDescent="0.25">
      <c r="A740" s="108"/>
      <c r="B740" s="109"/>
      <c r="C740" s="110"/>
      <c r="D740" s="110"/>
      <c r="E740" s="67"/>
      <c r="F740" s="14"/>
      <c r="G740" s="14"/>
      <c r="H740" s="111"/>
      <c r="I740" s="112"/>
    </row>
    <row r="741" spans="1:9" x14ac:dyDescent="0.25">
      <c r="A741" s="108"/>
      <c r="B741" s="109"/>
      <c r="C741" s="110"/>
      <c r="D741" s="110"/>
      <c r="E741" s="67"/>
      <c r="F741" s="14"/>
      <c r="G741" s="14"/>
      <c r="H741" s="111"/>
      <c r="I741" s="112"/>
    </row>
    <row r="742" spans="1:9" x14ac:dyDescent="0.25">
      <c r="A742" s="108"/>
      <c r="B742" s="109"/>
      <c r="C742" s="110"/>
      <c r="D742" s="110"/>
      <c r="E742" s="67"/>
      <c r="F742" s="14"/>
      <c r="G742" s="14"/>
      <c r="H742" s="111"/>
      <c r="I742" s="112"/>
    </row>
    <row r="743" spans="1:9" x14ac:dyDescent="0.25">
      <c r="A743" s="108"/>
      <c r="B743" s="109"/>
      <c r="C743" s="110"/>
      <c r="D743" s="110"/>
      <c r="E743" s="67"/>
      <c r="F743" s="14"/>
      <c r="G743" s="14"/>
      <c r="H743" s="111"/>
      <c r="I743" s="112"/>
    </row>
    <row r="744" spans="1:9" x14ac:dyDescent="0.25">
      <c r="A744" s="108"/>
      <c r="B744" s="109"/>
      <c r="C744" s="110"/>
      <c r="D744" s="110"/>
      <c r="E744" s="67"/>
      <c r="F744" s="14"/>
      <c r="G744" s="14"/>
      <c r="H744" s="111"/>
      <c r="I744" s="112"/>
    </row>
    <row r="745" spans="1:9" x14ac:dyDescent="0.25">
      <c r="A745" s="108"/>
      <c r="B745" s="109"/>
      <c r="C745" s="110"/>
      <c r="D745" s="110"/>
      <c r="E745" s="67"/>
      <c r="F745" s="14"/>
      <c r="G745" s="14"/>
      <c r="H745" s="111"/>
      <c r="I745" s="112"/>
    </row>
    <row r="746" spans="1:9" x14ac:dyDescent="0.25">
      <c r="A746" s="108"/>
      <c r="B746" s="109"/>
      <c r="C746" s="110"/>
      <c r="D746" s="110"/>
      <c r="E746" s="67"/>
      <c r="F746" s="14"/>
      <c r="G746" s="14"/>
      <c r="H746" s="111"/>
      <c r="I746" s="112"/>
    </row>
    <row r="747" spans="1:9" x14ac:dyDescent="0.25">
      <c r="A747" s="108"/>
      <c r="B747" s="109"/>
      <c r="C747" s="110"/>
      <c r="D747" s="110"/>
      <c r="E747" s="67"/>
      <c r="F747" s="14"/>
      <c r="G747" s="14"/>
      <c r="H747" s="111"/>
      <c r="I747" s="112"/>
    </row>
    <row r="748" spans="1:9" x14ac:dyDescent="0.25">
      <c r="A748" s="108"/>
      <c r="B748" s="109"/>
      <c r="C748" s="110"/>
      <c r="D748" s="110"/>
      <c r="E748" s="67"/>
      <c r="F748" s="14"/>
      <c r="G748" s="14"/>
      <c r="H748" s="111"/>
      <c r="I748" s="112"/>
    </row>
    <row r="749" spans="1:9" x14ac:dyDescent="0.25">
      <c r="A749" s="108"/>
      <c r="B749" s="109"/>
      <c r="C749" s="110"/>
      <c r="D749" s="110"/>
      <c r="E749" s="67"/>
      <c r="F749" s="14"/>
      <c r="G749" s="14"/>
      <c r="H749" s="111"/>
      <c r="I749" s="112"/>
    </row>
    <row r="750" spans="1:9" x14ac:dyDescent="0.25">
      <c r="A750" s="108"/>
      <c r="B750" s="109"/>
      <c r="C750" s="110"/>
      <c r="D750" s="110"/>
      <c r="E750" s="67"/>
      <c r="F750" s="14"/>
      <c r="G750" s="14"/>
      <c r="H750" s="111"/>
      <c r="I750" s="112"/>
    </row>
    <row r="751" spans="1:9" x14ac:dyDescent="0.25">
      <c r="A751" s="108"/>
      <c r="B751" s="109"/>
      <c r="C751" s="110"/>
      <c r="D751" s="110"/>
      <c r="E751" s="67"/>
      <c r="F751" s="14"/>
      <c r="G751" s="14"/>
      <c r="H751" s="111"/>
      <c r="I751" s="112"/>
    </row>
    <row r="752" spans="1:9" x14ac:dyDescent="0.25">
      <c r="A752" s="108"/>
      <c r="B752" s="109"/>
      <c r="C752" s="110"/>
      <c r="D752" s="110"/>
      <c r="E752" s="67"/>
      <c r="F752" s="14"/>
      <c r="G752" s="14"/>
      <c r="H752" s="111"/>
      <c r="I752" s="112"/>
    </row>
    <row r="753" spans="1:9" x14ac:dyDescent="0.25">
      <c r="A753" s="108"/>
      <c r="B753" s="109"/>
      <c r="C753" s="110"/>
      <c r="D753" s="110"/>
      <c r="E753" s="67"/>
      <c r="F753" s="14"/>
      <c r="G753" s="14"/>
      <c r="H753" s="111"/>
      <c r="I753" s="112"/>
    </row>
    <row r="754" spans="1:9" x14ac:dyDescent="0.25">
      <c r="A754" s="108"/>
      <c r="B754" s="109"/>
      <c r="C754" s="110"/>
      <c r="D754" s="110"/>
      <c r="E754" s="67"/>
      <c r="F754" s="14"/>
      <c r="G754" s="14"/>
      <c r="H754" s="111"/>
      <c r="I754" s="112"/>
    </row>
    <row r="755" spans="1:9" x14ac:dyDescent="0.25">
      <c r="A755" s="108"/>
      <c r="B755" s="109"/>
      <c r="C755" s="110"/>
      <c r="D755" s="110"/>
      <c r="E755" s="67"/>
      <c r="F755" s="14"/>
      <c r="G755" s="14"/>
      <c r="H755" s="111"/>
      <c r="I755" s="112"/>
    </row>
    <row r="756" spans="1:9" x14ac:dyDescent="0.25">
      <c r="A756" s="108"/>
      <c r="B756" s="109"/>
      <c r="C756" s="110"/>
      <c r="D756" s="110"/>
      <c r="E756" s="67"/>
      <c r="F756" s="14"/>
      <c r="G756" s="14"/>
      <c r="H756" s="111"/>
      <c r="I756" s="112"/>
    </row>
    <row r="757" spans="1:9" x14ac:dyDescent="0.25">
      <c r="A757" s="108"/>
      <c r="B757" s="109"/>
      <c r="C757" s="110"/>
      <c r="D757" s="110"/>
      <c r="E757" s="67"/>
      <c r="F757" s="14"/>
      <c r="G757" s="14"/>
      <c r="H757" s="111"/>
      <c r="I757" s="112"/>
    </row>
    <row r="758" spans="1:9" x14ac:dyDescent="0.25">
      <c r="A758" s="108"/>
      <c r="B758" s="109"/>
      <c r="C758" s="110"/>
      <c r="D758" s="110"/>
      <c r="E758" s="67"/>
      <c r="F758" s="14"/>
      <c r="G758" s="14"/>
      <c r="H758" s="111"/>
      <c r="I758" s="112"/>
    </row>
    <row r="759" spans="1:9" x14ac:dyDescent="0.25">
      <c r="A759" s="108"/>
      <c r="B759" s="109"/>
      <c r="C759" s="110"/>
      <c r="D759" s="110"/>
      <c r="E759" s="67"/>
      <c r="F759" s="14"/>
      <c r="G759" s="14"/>
      <c r="H759" s="111"/>
      <c r="I759" s="112"/>
    </row>
    <row r="760" spans="1:9" x14ac:dyDescent="0.25">
      <c r="A760" s="108"/>
      <c r="B760" s="109"/>
      <c r="C760" s="110"/>
      <c r="D760" s="110"/>
      <c r="E760" s="67"/>
      <c r="F760" s="14"/>
      <c r="G760" s="14"/>
      <c r="H760" s="111"/>
      <c r="I760" s="112"/>
    </row>
    <row r="761" spans="1:9" x14ac:dyDescent="0.25">
      <c r="A761" s="108"/>
      <c r="B761" s="109"/>
      <c r="C761" s="110"/>
      <c r="D761" s="110"/>
      <c r="E761" s="67"/>
      <c r="F761" s="14"/>
      <c r="G761" s="14"/>
      <c r="H761" s="111"/>
      <c r="I761" s="112"/>
    </row>
    <row r="762" spans="1:9" x14ac:dyDescent="0.25">
      <c r="A762" s="108"/>
      <c r="B762" s="109"/>
      <c r="C762" s="110"/>
      <c r="D762" s="110"/>
      <c r="E762" s="67"/>
      <c r="F762" s="14"/>
      <c r="G762" s="14"/>
      <c r="H762" s="111"/>
      <c r="I762" s="112"/>
    </row>
    <row r="763" spans="1:9" x14ac:dyDescent="0.25">
      <c r="A763" s="108"/>
      <c r="B763" s="109"/>
      <c r="C763" s="110"/>
      <c r="D763" s="110"/>
      <c r="E763" s="67"/>
      <c r="F763" s="14"/>
      <c r="G763" s="14"/>
      <c r="H763" s="111"/>
      <c r="I763" s="112"/>
    </row>
    <row r="764" spans="1:9" x14ac:dyDescent="0.25">
      <c r="A764" s="108"/>
      <c r="B764" s="109"/>
      <c r="C764" s="110"/>
      <c r="D764" s="110"/>
      <c r="E764" s="67"/>
      <c r="F764" s="14"/>
      <c r="G764" s="14"/>
      <c r="H764" s="111"/>
      <c r="I764" s="112"/>
    </row>
    <row r="765" spans="1:9" x14ac:dyDescent="0.25">
      <c r="A765" s="108"/>
      <c r="B765" s="109"/>
      <c r="C765" s="110"/>
      <c r="D765" s="110"/>
      <c r="E765" s="67"/>
      <c r="F765" s="14"/>
      <c r="G765" s="14"/>
      <c r="H765" s="111"/>
      <c r="I765" s="112"/>
    </row>
    <row r="766" spans="1:9" x14ac:dyDescent="0.25">
      <c r="A766" s="108"/>
      <c r="B766" s="109"/>
      <c r="C766" s="110"/>
      <c r="D766" s="110"/>
      <c r="E766" s="67"/>
      <c r="F766" s="14"/>
      <c r="G766" s="14"/>
      <c r="H766" s="111"/>
      <c r="I766" s="112"/>
    </row>
    <row r="767" spans="1:9" x14ac:dyDescent="0.25">
      <c r="A767" s="108"/>
      <c r="B767" s="109"/>
      <c r="C767" s="110"/>
      <c r="D767" s="110"/>
      <c r="E767" s="67"/>
      <c r="F767" s="14"/>
      <c r="G767" s="14"/>
      <c r="H767" s="111"/>
      <c r="I767" s="112"/>
    </row>
    <row r="768" spans="1:9" x14ac:dyDescent="0.25">
      <c r="A768" s="108"/>
      <c r="B768" s="109"/>
      <c r="C768" s="110"/>
      <c r="D768" s="110"/>
      <c r="E768" s="67"/>
      <c r="F768" s="14"/>
      <c r="G768" s="14"/>
      <c r="H768" s="111"/>
      <c r="I768" s="112"/>
    </row>
    <row r="769" spans="1:9" x14ac:dyDescent="0.25">
      <c r="A769" s="108"/>
      <c r="B769" s="109"/>
      <c r="C769" s="110"/>
      <c r="D769" s="110"/>
      <c r="E769" s="67"/>
      <c r="F769" s="14"/>
      <c r="G769" s="14"/>
      <c r="H769" s="111"/>
      <c r="I769" s="112"/>
    </row>
    <row r="770" spans="1:9" x14ac:dyDescent="0.25">
      <c r="A770" s="108"/>
      <c r="B770" s="109"/>
      <c r="C770" s="110"/>
      <c r="D770" s="110"/>
      <c r="E770" s="67"/>
      <c r="F770" s="14"/>
      <c r="G770" s="14"/>
      <c r="H770" s="111"/>
      <c r="I770" s="112"/>
    </row>
    <row r="771" spans="1:9" x14ac:dyDescent="0.25">
      <c r="A771" s="108"/>
      <c r="B771" s="109"/>
      <c r="C771" s="110"/>
      <c r="D771" s="110"/>
      <c r="E771" s="67"/>
      <c r="F771" s="14"/>
      <c r="G771" s="14"/>
      <c r="H771" s="111"/>
      <c r="I771" s="112"/>
    </row>
    <row r="772" spans="1:9" x14ac:dyDescent="0.25">
      <c r="A772" s="108"/>
      <c r="B772" s="109"/>
      <c r="C772" s="110"/>
      <c r="D772" s="110"/>
      <c r="E772" s="67"/>
      <c r="F772" s="14"/>
      <c r="G772" s="14"/>
      <c r="H772" s="111"/>
      <c r="I772" s="112"/>
    </row>
    <row r="773" spans="1:9" x14ac:dyDescent="0.25">
      <c r="A773" s="108"/>
      <c r="B773" s="109"/>
      <c r="C773" s="110"/>
      <c r="D773" s="110"/>
      <c r="E773" s="67"/>
      <c r="F773" s="14"/>
      <c r="G773" s="14"/>
      <c r="H773" s="111"/>
      <c r="I773" s="112"/>
    </row>
    <row r="774" spans="1:9" x14ac:dyDescent="0.25">
      <c r="A774" s="108"/>
      <c r="B774" s="109"/>
      <c r="C774" s="110"/>
      <c r="D774" s="110"/>
      <c r="E774" s="67"/>
      <c r="F774" s="14"/>
      <c r="G774" s="14"/>
      <c r="H774" s="111"/>
      <c r="I774" s="112"/>
    </row>
    <row r="775" spans="1:9" x14ac:dyDescent="0.25">
      <c r="A775" s="108"/>
      <c r="B775" s="109"/>
      <c r="C775" s="110"/>
      <c r="D775" s="110"/>
      <c r="E775" s="67"/>
      <c r="F775" s="14"/>
      <c r="G775" s="14"/>
      <c r="H775" s="111"/>
      <c r="I775" s="112"/>
    </row>
    <row r="776" spans="1:9" x14ac:dyDescent="0.25">
      <c r="A776" s="108"/>
      <c r="B776" s="109"/>
      <c r="C776" s="110"/>
      <c r="D776" s="110"/>
      <c r="E776" s="67"/>
      <c r="F776" s="14"/>
      <c r="G776" s="14"/>
      <c r="H776" s="111"/>
      <c r="I776" s="112"/>
    </row>
    <row r="777" spans="1:9" x14ac:dyDescent="0.25">
      <c r="A777" s="108"/>
      <c r="B777" s="109"/>
      <c r="C777" s="110"/>
      <c r="D777" s="110"/>
      <c r="E777" s="67"/>
      <c r="F777" s="14"/>
      <c r="G777" s="14"/>
      <c r="H777" s="111"/>
      <c r="I777" s="112"/>
    </row>
    <row r="778" spans="1:9" x14ac:dyDescent="0.25">
      <c r="A778" s="108"/>
      <c r="B778" s="109"/>
      <c r="C778" s="110"/>
      <c r="D778" s="110"/>
      <c r="E778" s="67"/>
      <c r="F778" s="14"/>
      <c r="G778" s="14"/>
      <c r="H778" s="111"/>
      <c r="I778" s="112"/>
    </row>
    <row r="779" spans="1:9" x14ac:dyDescent="0.25">
      <c r="A779" s="108"/>
      <c r="B779" s="109"/>
      <c r="C779" s="110"/>
      <c r="D779" s="110"/>
      <c r="E779" s="67"/>
      <c r="F779" s="14"/>
      <c r="G779" s="14"/>
      <c r="H779" s="111"/>
      <c r="I779" s="112"/>
    </row>
    <row r="780" spans="1:9" x14ac:dyDescent="0.25">
      <c r="A780" s="108"/>
      <c r="B780" s="109"/>
      <c r="C780" s="110"/>
      <c r="D780" s="110"/>
      <c r="E780" s="67"/>
      <c r="F780" s="14"/>
      <c r="G780" s="14"/>
      <c r="H780" s="111"/>
      <c r="I780" s="112"/>
    </row>
    <row r="781" spans="1:9" x14ac:dyDescent="0.25">
      <c r="A781" s="108"/>
      <c r="B781" s="109"/>
      <c r="C781" s="110"/>
      <c r="D781" s="110"/>
      <c r="E781" s="67"/>
      <c r="F781" s="14"/>
      <c r="G781" s="14"/>
      <c r="H781" s="111"/>
      <c r="I781" s="112"/>
    </row>
    <row r="782" spans="1:9" x14ac:dyDescent="0.25">
      <c r="A782" s="108"/>
      <c r="B782" s="109"/>
      <c r="C782" s="110"/>
      <c r="D782" s="110"/>
      <c r="E782" s="67"/>
      <c r="F782" s="14"/>
      <c r="G782" s="14"/>
      <c r="H782" s="111"/>
      <c r="I782" s="112"/>
    </row>
    <row r="783" spans="1:9" x14ac:dyDescent="0.25">
      <c r="A783" s="108"/>
      <c r="B783" s="109"/>
      <c r="C783" s="110"/>
      <c r="D783" s="110"/>
      <c r="E783" s="67"/>
      <c r="F783" s="14"/>
      <c r="G783" s="14"/>
      <c r="H783" s="111"/>
      <c r="I783" s="112"/>
    </row>
    <row r="784" spans="1:9" x14ac:dyDescent="0.25">
      <c r="A784" s="108"/>
      <c r="B784" s="109"/>
      <c r="C784" s="110"/>
      <c r="D784" s="110"/>
      <c r="E784" s="67"/>
      <c r="F784" s="14"/>
      <c r="G784" s="14"/>
      <c r="H784" s="111"/>
      <c r="I784" s="112"/>
    </row>
    <row r="785" spans="1:9" x14ac:dyDescent="0.25">
      <c r="A785" s="108"/>
      <c r="B785" s="109"/>
      <c r="C785" s="110"/>
      <c r="D785" s="110"/>
      <c r="E785" s="67"/>
      <c r="F785" s="14"/>
      <c r="G785" s="14"/>
      <c r="H785" s="111"/>
      <c r="I785" s="112"/>
    </row>
    <row r="786" spans="1:9" x14ac:dyDescent="0.25">
      <c r="A786" s="108"/>
      <c r="B786" s="109"/>
      <c r="C786" s="110"/>
      <c r="D786" s="110"/>
      <c r="E786" s="67"/>
      <c r="F786" s="14"/>
      <c r="G786" s="14"/>
      <c r="H786" s="111"/>
      <c r="I786" s="112"/>
    </row>
    <row r="787" spans="1:9" x14ac:dyDescent="0.25">
      <c r="A787" s="108"/>
      <c r="B787" s="109"/>
      <c r="C787" s="110"/>
      <c r="D787" s="110"/>
      <c r="E787" s="67"/>
      <c r="F787" s="14"/>
      <c r="G787" s="14"/>
      <c r="H787" s="111"/>
      <c r="I787" s="112"/>
    </row>
    <row r="788" spans="1:9" x14ac:dyDescent="0.25">
      <c r="A788" s="108"/>
      <c r="B788" s="109"/>
      <c r="C788" s="110"/>
      <c r="D788" s="110"/>
      <c r="E788" s="67"/>
      <c r="F788" s="14"/>
      <c r="G788" s="14"/>
      <c r="H788" s="111"/>
      <c r="I788" s="112"/>
    </row>
    <row r="789" spans="1:9" x14ac:dyDescent="0.25">
      <c r="A789" s="108"/>
      <c r="B789" s="109"/>
      <c r="C789" s="110"/>
      <c r="D789" s="110"/>
      <c r="E789" s="67"/>
      <c r="F789" s="14"/>
      <c r="G789" s="14"/>
      <c r="H789" s="111"/>
      <c r="I789" s="112"/>
    </row>
    <row r="790" spans="1:9" x14ac:dyDescent="0.25">
      <c r="A790" s="108"/>
      <c r="B790" s="109"/>
      <c r="C790" s="110"/>
      <c r="D790" s="110"/>
      <c r="E790" s="67"/>
      <c r="F790" s="14"/>
      <c r="G790" s="14"/>
      <c r="H790" s="111"/>
      <c r="I790" s="112"/>
    </row>
    <row r="791" spans="1:9" x14ac:dyDescent="0.25">
      <c r="A791" s="108"/>
      <c r="B791" s="109"/>
      <c r="C791" s="110"/>
      <c r="D791" s="110"/>
      <c r="E791" s="67"/>
      <c r="F791" s="14"/>
      <c r="G791" s="14"/>
      <c r="H791" s="111"/>
      <c r="I791" s="112"/>
    </row>
    <row r="792" spans="1:9" x14ac:dyDescent="0.25">
      <c r="A792" s="108"/>
      <c r="B792" s="109"/>
      <c r="C792" s="110"/>
      <c r="D792" s="110"/>
      <c r="E792" s="67"/>
      <c r="F792" s="14"/>
      <c r="G792" s="14"/>
      <c r="H792" s="111"/>
      <c r="I792" s="112"/>
    </row>
    <row r="793" spans="1:9" x14ac:dyDescent="0.25">
      <c r="A793" s="108"/>
      <c r="B793" s="109"/>
      <c r="C793" s="110"/>
      <c r="D793" s="110"/>
      <c r="E793" s="67"/>
      <c r="F793" s="14"/>
      <c r="G793" s="14"/>
      <c r="H793" s="111"/>
      <c r="I793" s="112"/>
    </row>
    <row r="794" spans="1:9" x14ac:dyDescent="0.25">
      <c r="A794" s="108"/>
      <c r="B794" s="109"/>
      <c r="C794" s="110"/>
      <c r="D794" s="110"/>
      <c r="E794" s="67"/>
      <c r="F794" s="14"/>
      <c r="G794" s="14"/>
      <c r="H794" s="111"/>
      <c r="I794" s="112"/>
    </row>
    <row r="795" spans="1:9" x14ac:dyDescent="0.25">
      <c r="A795" s="108"/>
      <c r="B795" s="109"/>
      <c r="C795" s="110"/>
      <c r="D795" s="110"/>
      <c r="E795" s="67"/>
      <c r="F795" s="14"/>
      <c r="G795" s="14"/>
      <c r="H795" s="111"/>
      <c r="I795" s="112"/>
    </row>
    <row r="796" spans="1:9" x14ac:dyDescent="0.25">
      <c r="A796" s="108"/>
      <c r="B796" s="109"/>
      <c r="C796" s="110"/>
      <c r="D796" s="110"/>
      <c r="E796" s="67"/>
      <c r="F796" s="14"/>
      <c r="G796" s="14"/>
      <c r="H796" s="111"/>
      <c r="I796" s="112"/>
    </row>
    <row r="797" spans="1:9" x14ac:dyDescent="0.25">
      <c r="A797" s="108"/>
      <c r="B797" s="109"/>
      <c r="C797" s="110"/>
      <c r="D797" s="110"/>
      <c r="E797" s="67"/>
      <c r="F797" s="14"/>
      <c r="G797" s="14"/>
      <c r="H797" s="111"/>
      <c r="I797" s="112"/>
    </row>
    <row r="798" spans="1:9" x14ac:dyDescent="0.25">
      <c r="A798" s="108"/>
      <c r="B798" s="109"/>
      <c r="C798" s="110"/>
      <c r="D798" s="110"/>
      <c r="E798" s="67"/>
      <c r="F798" s="14"/>
      <c r="G798" s="14"/>
      <c r="H798" s="111"/>
      <c r="I798" s="112"/>
    </row>
    <row r="799" spans="1:9" x14ac:dyDescent="0.25">
      <c r="A799" s="108"/>
      <c r="B799" s="109"/>
      <c r="C799" s="110"/>
      <c r="D799" s="110"/>
      <c r="E799" s="67"/>
      <c r="F799" s="14"/>
      <c r="G799" s="14"/>
      <c r="H799" s="111"/>
      <c r="I799" s="112"/>
    </row>
    <row r="800" spans="1:9" x14ac:dyDescent="0.25">
      <c r="A800" s="108"/>
      <c r="B800" s="109"/>
      <c r="C800" s="110"/>
      <c r="D800" s="110"/>
      <c r="E800" s="67"/>
      <c r="F800" s="14"/>
      <c r="G800" s="14"/>
      <c r="H800" s="111"/>
      <c r="I800" s="112"/>
    </row>
    <row r="801" spans="1:9" x14ac:dyDescent="0.25">
      <c r="A801" s="108"/>
      <c r="B801" s="109"/>
      <c r="C801" s="110"/>
      <c r="D801" s="110"/>
      <c r="E801" s="67"/>
      <c r="F801" s="14"/>
      <c r="G801" s="14"/>
      <c r="H801" s="111"/>
      <c r="I801" s="112"/>
    </row>
    <row r="802" spans="1:9" x14ac:dyDescent="0.25">
      <c r="A802" s="108"/>
      <c r="B802" s="109"/>
      <c r="C802" s="110"/>
      <c r="D802" s="110"/>
      <c r="E802" s="67"/>
      <c r="F802" s="14"/>
      <c r="G802" s="14"/>
      <c r="H802" s="111"/>
      <c r="I802" s="112"/>
    </row>
    <row r="803" spans="1:9" x14ac:dyDescent="0.25">
      <c r="A803" s="108"/>
      <c r="B803" s="109"/>
      <c r="C803" s="110"/>
      <c r="D803" s="110"/>
      <c r="E803" s="67"/>
      <c r="F803" s="14"/>
      <c r="G803" s="14"/>
      <c r="H803" s="111"/>
      <c r="I803" s="112"/>
    </row>
    <row r="804" spans="1:9" x14ac:dyDescent="0.25">
      <c r="A804" s="108"/>
      <c r="B804" s="109"/>
      <c r="C804" s="110"/>
      <c r="D804" s="110"/>
      <c r="E804" s="67"/>
      <c r="F804" s="14"/>
      <c r="G804" s="14"/>
      <c r="H804" s="111"/>
      <c r="I804" s="112"/>
    </row>
    <row r="805" spans="1:9" x14ac:dyDescent="0.25">
      <c r="A805" s="108"/>
      <c r="B805" s="109"/>
      <c r="C805" s="110"/>
      <c r="D805" s="110"/>
      <c r="E805" s="67"/>
      <c r="F805" s="14"/>
      <c r="G805" s="14"/>
      <c r="H805" s="111"/>
      <c r="I805" s="112"/>
    </row>
    <row r="806" spans="1:9" x14ac:dyDescent="0.25">
      <c r="A806" s="108"/>
      <c r="B806" s="109"/>
      <c r="C806" s="110"/>
      <c r="D806" s="110"/>
      <c r="E806" s="67"/>
      <c r="F806" s="14"/>
      <c r="G806" s="14"/>
      <c r="H806" s="111"/>
      <c r="I806" s="112"/>
    </row>
    <row r="807" spans="1:9" x14ac:dyDescent="0.25">
      <c r="A807" s="108"/>
      <c r="B807" s="109"/>
      <c r="C807" s="110"/>
      <c r="D807" s="110"/>
      <c r="E807" s="67"/>
      <c r="F807" s="14"/>
      <c r="G807" s="14"/>
      <c r="H807" s="111"/>
      <c r="I807" s="112"/>
    </row>
    <row r="808" spans="1:9" x14ac:dyDescent="0.25">
      <c r="A808" s="108"/>
      <c r="B808" s="109"/>
      <c r="C808" s="110"/>
      <c r="D808" s="110"/>
      <c r="E808" s="67"/>
      <c r="F808" s="14"/>
      <c r="G808" s="14"/>
      <c r="H808" s="111"/>
      <c r="I808" s="112"/>
    </row>
    <row r="809" spans="1:9" x14ac:dyDescent="0.25">
      <c r="A809" s="108"/>
      <c r="B809" s="109"/>
      <c r="C809" s="110"/>
      <c r="D809" s="110"/>
      <c r="E809" s="67"/>
      <c r="F809" s="14"/>
      <c r="G809" s="14"/>
      <c r="H809" s="111"/>
      <c r="I809" s="112"/>
    </row>
    <row r="810" spans="1:9" x14ac:dyDescent="0.25">
      <c r="A810" s="108"/>
      <c r="B810" s="109"/>
      <c r="C810" s="110"/>
      <c r="D810" s="110"/>
      <c r="E810" s="67"/>
      <c r="F810" s="14"/>
      <c r="G810" s="14"/>
      <c r="H810" s="111"/>
      <c r="I810" s="112"/>
    </row>
    <row r="811" spans="1:9" x14ac:dyDescent="0.25">
      <c r="A811" s="108"/>
      <c r="B811" s="109"/>
      <c r="C811" s="110"/>
      <c r="D811" s="110"/>
      <c r="E811" s="67"/>
      <c r="F811" s="14"/>
      <c r="G811" s="14"/>
      <c r="H811" s="111"/>
      <c r="I811" s="112"/>
    </row>
    <row r="812" spans="1:9" x14ac:dyDescent="0.25">
      <c r="A812" s="108"/>
      <c r="B812" s="109"/>
      <c r="C812" s="110"/>
      <c r="D812" s="110"/>
      <c r="E812" s="67"/>
      <c r="F812" s="14"/>
      <c r="G812" s="14"/>
      <c r="H812" s="111"/>
      <c r="I812" s="112"/>
    </row>
    <row r="813" spans="1:9" x14ac:dyDescent="0.25">
      <c r="A813" s="108"/>
      <c r="B813" s="109"/>
      <c r="C813" s="110"/>
      <c r="D813" s="110"/>
      <c r="E813" s="67"/>
      <c r="F813" s="14"/>
      <c r="G813" s="14"/>
      <c r="H813" s="111"/>
      <c r="I813" s="112"/>
    </row>
    <row r="814" spans="1:9" x14ac:dyDescent="0.25">
      <c r="A814" s="108"/>
      <c r="B814" s="109"/>
      <c r="C814" s="110"/>
      <c r="D814" s="110"/>
      <c r="E814" s="67"/>
      <c r="F814" s="14"/>
      <c r="G814" s="14"/>
      <c r="H814" s="111"/>
      <c r="I814" s="112"/>
    </row>
    <row r="815" spans="1:9" x14ac:dyDescent="0.25">
      <c r="A815" s="108"/>
      <c r="B815" s="109"/>
      <c r="C815" s="110"/>
      <c r="D815" s="110"/>
      <c r="E815" s="67"/>
      <c r="F815" s="14"/>
      <c r="G815" s="14"/>
      <c r="H815" s="111"/>
      <c r="I815" s="112"/>
    </row>
    <row r="816" spans="1:9" x14ac:dyDescent="0.25">
      <c r="A816" s="108"/>
      <c r="B816" s="109"/>
      <c r="C816" s="110"/>
      <c r="D816" s="110"/>
      <c r="E816" s="67"/>
      <c r="F816" s="14"/>
      <c r="G816" s="14"/>
      <c r="H816" s="111"/>
      <c r="I816" s="112"/>
    </row>
    <row r="817" spans="1:9" x14ac:dyDescent="0.25">
      <c r="A817" s="108"/>
      <c r="B817" s="109"/>
      <c r="C817" s="110"/>
      <c r="D817" s="110"/>
      <c r="E817" s="67"/>
      <c r="F817" s="14"/>
      <c r="G817" s="14"/>
      <c r="H817" s="111"/>
      <c r="I817" s="112"/>
    </row>
    <row r="818" spans="1:9" x14ac:dyDescent="0.25">
      <c r="A818" s="108"/>
      <c r="B818" s="109"/>
      <c r="C818" s="110"/>
      <c r="D818" s="110"/>
      <c r="E818" s="67"/>
      <c r="F818" s="14"/>
      <c r="G818" s="14"/>
      <c r="H818" s="111"/>
      <c r="I818" s="112"/>
    </row>
    <row r="819" spans="1:9" x14ac:dyDescent="0.25">
      <c r="A819" s="108"/>
      <c r="B819" s="109"/>
      <c r="C819" s="110"/>
      <c r="D819" s="110"/>
      <c r="E819" s="67"/>
      <c r="F819" s="14"/>
      <c r="G819" s="14"/>
      <c r="H819" s="111"/>
      <c r="I819" s="112"/>
    </row>
    <row r="820" spans="1:9" x14ac:dyDescent="0.25">
      <c r="A820" s="108"/>
      <c r="B820" s="109"/>
      <c r="C820" s="110"/>
      <c r="D820" s="110"/>
      <c r="E820" s="67"/>
      <c r="F820" s="14"/>
      <c r="G820" s="14"/>
      <c r="H820" s="111"/>
      <c r="I820" s="112"/>
    </row>
    <row r="821" spans="1:9" x14ac:dyDescent="0.25">
      <c r="A821" s="108"/>
      <c r="B821" s="109"/>
      <c r="C821" s="110"/>
      <c r="D821" s="110"/>
      <c r="E821" s="67"/>
      <c r="F821" s="14"/>
      <c r="G821" s="14"/>
      <c r="H821" s="111"/>
      <c r="I821" s="112"/>
    </row>
    <row r="822" spans="1:9" x14ac:dyDescent="0.25">
      <c r="A822" s="108"/>
      <c r="B822" s="109"/>
      <c r="C822" s="110"/>
      <c r="D822" s="110"/>
      <c r="E822" s="67"/>
      <c r="F822" s="14"/>
      <c r="G822" s="14"/>
      <c r="H822" s="111"/>
      <c r="I822" s="112"/>
    </row>
    <row r="823" spans="1:9" x14ac:dyDescent="0.25">
      <c r="A823" s="108"/>
      <c r="B823" s="109"/>
      <c r="C823" s="110"/>
      <c r="D823" s="110"/>
      <c r="E823" s="67"/>
      <c r="F823" s="14"/>
      <c r="G823" s="14"/>
      <c r="H823" s="111"/>
      <c r="I823" s="112"/>
    </row>
    <row r="824" spans="1:9" x14ac:dyDescent="0.25">
      <c r="A824" s="108"/>
      <c r="B824" s="109"/>
      <c r="C824" s="110"/>
      <c r="D824" s="110"/>
      <c r="E824" s="67"/>
      <c r="F824" s="14"/>
      <c r="G824" s="14"/>
      <c r="H824" s="111"/>
      <c r="I824" s="112"/>
    </row>
    <row r="825" spans="1:9" x14ac:dyDescent="0.25">
      <c r="A825" s="108"/>
      <c r="B825" s="109"/>
      <c r="C825" s="110"/>
      <c r="D825" s="110"/>
      <c r="E825" s="67"/>
      <c r="F825" s="14"/>
      <c r="G825" s="14"/>
      <c r="H825" s="111"/>
      <c r="I825" s="112"/>
    </row>
    <row r="826" spans="1:9" x14ac:dyDescent="0.25">
      <c r="A826" s="108"/>
      <c r="B826" s="109"/>
      <c r="C826" s="110"/>
      <c r="D826" s="110"/>
      <c r="E826" s="67"/>
      <c r="F826" s="14"/>
      <c r="G826" s="14"/>
      <c r="H826" s="111"/>
      <c r="I826" s="112"/>
    </row>
    <row r="827" spans="1:9" x14ac:dyDescent="0.25">
      <c r="A827" s="108"/>
      <c r="B827" s="109"/>
      <c r="C827" s="110"/>
      <c r="D827" s="110"/>
      <c r="E827" s="67"/>
      <c r="F827" s="14"/>
      <c r="G827" s="14"/>
      <c r="H827" s="111"/>
      <c r="I827" s="112"/>
    </row>
    <row r="828" spans="1:9" x14ac:dyDescent="0.25">
      <c r="A828" s="108"/>
      <c r="B828" s="109"/>
      <c r="C828" s="110"/>
      <c r="D828" s="110"/>
      <c r="E828" s="67"/>
      <c r="F828" s="14"/>
      <c r="G828" s="14"/>
      <c r="H828" s="111"/>
      <c r="I828" s="112"/>
    </row>
    <row r="829" spans="1:9" x14ac:dyDescent="0.25">
      <c r="A829" s="108"/>
      <c r="B829" s="109"/>
      <c r="C829" s="110"/>
      <c r="D829" s="110"/>
      <c r="E829" s="67"/>
      <c r="F829" s="14"/>
      <c r="G829" s="14"/>
      <c r="H829" s="111"/>
      <c r="I829" s="112"/>
    </row>
    <row r="830" spans="1:9" x14ac:dyDescent="0.25">
      <c r="A830" s="108"/>
      <c r="B830" s="109"/>
      <c r="C830" s="110"/>
      <c r="D830" s="110"/>
      <c r="E830" s="67"/>
      <c r="F830" s="14"/>
      <c r="G830" s="14"/>
      <c r="H830" s="111"/>
      <c r="I830" s="112"/>
    </row>
    <row r="831" spans="1:9" x14ac:dyDescent="0.25">
      <c r="A831" s="108"/>
      <c r="B831" s="109"/>
      <c r="C831" s="110"/>
      <c r="D831" s="110"/>
      <c r="E831" s="67"/>
      <c r="F831" s="14"/>
      <c r="G831" s="14"/>
      <c r="H831" s="111"/>
      <c r="I831" s="112"/>
    </row>
    <row r="832" spans="1:9" x14ac:dyDescent="0.25">
      <c r="A832" s="108"/>
      <c r="B832" s="109"/>
      <c r="C832" s="110"/>
      <c r="D832" s="110"/>
      <c r="E832" s="67"/>
      <c r="F832" s="14"/>
      <c r="G832" s="14"/>
      <c r="H832" s="111"/>
      <c r="I832" s="112"/>
    </row>
    <row r="833" spans="1:9" x14ac:dyDescent="0.25">
      <c r="A833" s="108"/>
      <c r="B833" s="109"/>
      <c r="C833" s="110"/>
      <c r="D833" s="110"/>
      <c r="E833" s="67"/>
      <c r="F833" s="14"/>
      <c r="G833" s="14"/>
      <c r="H833" s="111"/>
      <c r="I833" s="112"/>
    </row>
    <row r="834" spans="1:9" x14ac:dyDescent="0.25">
      <c r="A834" s="108"/>
      <c r="B834" s="109"/>
      <c r="C834" s="110"/>
      <c r="D834" s="110"/>
      <c r="E834" s="67"/>
      <c r="F834" s="14"/>
      <c r="G834" s="14"/>
      <c r="H834" s="111"/>
      <c r="I834" s="112"/>
    </row>
    <row r="835" spans="1:9" x14ac:dyDescent="0.25">
      <c r="A835" s="108"/>
      <c r="B835" s="109"/>
      <c r="C835" s="110"/>
      <c r="D835" s="110"/>
      <c r="E835" s="67"/>
      <c r="F835" s="14"/>
      <c r="G835" s="14"/>
      <c r="H835" s="111"/>
      <c r="I835" s="112"/>
    </row>
    <row r="836" spans="1:9" x14ac:dyDescent="0.25">
      <c r="A836" s="108"/>
      <c r="B836" s="109"/>
      <c r="C836" s="110"/>
      <c r="D836" s="110"/>
      <c r="E836" s="67"/>
      <c r="F836" s="14"/>
      <c r="G836" s="14"/>
      <c r="H836" s="111"/>
      <c r="I836" s="112"/>
    </row>
    <row r="837" spans="1:9" x14ac:dyDescent="0.25">
      <c r="A837" s="108"/>
      <c r="B837" s="109"/>
      <c r="C837" s="110"/>
      <c r="D837" s="110"/>
      <c r="E837" s="67"/>
      <c r="F837" s="14"/>
      <c r="G837" s="14"/>
      <c r="H837" s="111"/>
      <c r="I837" s="112"/>
    </row>
    <row r="838" spans="1:9" x14ac:dyDescent="0.25">
      <c r="A838" s="108"/>
      <c r="B838" s="109"/>
      <c r="C838" s="110"/>
      <c r="D838" s="110"/>
      <c r="E838" s="67"/>
      <c r="F838" s="14"/>
      <c r="G838" s="14"/>
      <c r="H838" s="111"/>
      <c r="I838" s="112"/>
    </row>
    <row r="839" spans="1:9" x14ac:dyDescent="0.25">
      <c r="A839" s="108"/>
      <c r="B839" s="109"/>
      <c r="C839" s="110"/>
      <c r="D839" s="110"/>
      <c r="E839" s="67"/>
      <c r="F839" s="14"/>
      <c r="G839" s="14"/>
      <c r="H839" s="111"/>
      <c r="I839" s="112"/>
    </row>
    <row r="840" spans="1:9" x14ac:dyDescent="0.25">
      <c r="A840" s="108"/>
      <c r="B840" s="109"/>
      <c r="C840" s="110"/>
      <c r="D840" s="110"/>
      <c r="E840" s="67"/>
      <c r="F840" s="14"/>
      <c r="G840" s="14"/>
      <c r="H840" s="111"/>
      <c r="I840" s="112"/>
    </row>
    <row r="841" spans="1:9" x14ac:dyDescent="0.25">
      <c r="A841" s="108"/>
      <c r="B841" s="109"/>
      <c r="C841" s="110"/>
      <c r="D841" s="110"/>
      <c r="E841" s="67"/>
      <c r="F841" s="14"/>
      <c r="G841" s="14"/>
      <c r="H841" s="111"/>
      <c r="I841" s="112"/>
    </row>
    <row r="842" spans="1:9" x14ac:dyDescent="0.25">
      <c r="A842" s="108"/>
      <c r="B842" s="109"/>
      <c r="C842" s="110"/>
      <c r="D842" s="110"/>
      <c r="E842" s="67"/>
      <c r="F842" s="14"/>
      <c r="G842" s="14"/>
      <c r="H842" s="111"/>
      <c r="I842" s="112"/>
    </row>
    <row r="843" spans="1:9" x14ac:dyDescent="0.25">
      <c r="A843" s="108"/>
      <c r="B843" s="109"/>
      <c r="C843" s="110"/>
      <c r="D843" s="110"/>
      <c r="E843" s="67"/>
      <c r="F843" s="14"/>
      <c r="G843" s="14"/>
      <c r="H843" s="111"/>
      <c r="I843" s="112"/>
    </row>
    <row r="844" spans="1:9" x14ac:dyDescent="0.25">
      <c r="A844" s="108"/>
      <c r="B844" s="109"/>
      <c r="C844" s="110"/>
      <c r="D844" s="110"/>
      <c r="E844" s="67"/>
      <c r="F844" s="14"/>
      <c r="G844" s="14"/>
      <c r="H844" s="111"/>
      <c r="I844" s="112"/>
    </row>
    <row r="845" spans="1:9" x14ac:dyDescent="0.25">
      <c r="A845" s="108"/>
      <c r="B845" s="109"/>
      <c r="C845" s="110"/>
      <c r="D845" s="110"/>
      <c r="E845" s="67"/>
      <c r="F845" s="14"/>
      <c r="G845" s="14"/>
      <c r="H845" s="111"/>
      <c r="I845" s="112"/>
    </row>
    <row r="846" spans="1:9" x14ac:dyDescent="0.25">
      <c r="A846" s="108"/>
      <c r="B846" s="109"/>
      <c r="C846" s="110"/>
      <c r="D846" s="110"/>
      <c r="E846" s="67"/>
      <c r="F846" s="14"/>
      <c r="G846" s="14"/>
      <c r="H846" s="111"/>
      <c r="I846" s="112"/>
    </row>
    <row r="847" spans="1:9" x14ac:dyDescent="0.25">
      <c r="A847" s="108"/>
      <c r="B847" s="109"/>
      <c r="C847" s="110"/>
      <c r="D847" s="110"/>
      <c r="E847" s="67"/>
      <c r="F847" s="14"/>
      <c r="G847" s="14"/>
      <c r="H847" s="111"/>
      <c r="I847" s="112"/>
    </row>
    <row r="848" spans="1:9" x14ac:dyDescent="0.25">
      <c r="A848" s="108"/>
      <c r="B848" s="109"/>
      <c r="C848" s="110"/>
      <c r="D848" s="110"/>
      <c r="E848" s="67"/>
      <c r="F848" s="14"/>
      <c r="G848" s="14"/>
      <c r="H848" s="111"/>
      <c r="I848" s="112"/>
    </row>
    <row r="849" spans="1:9" x14ac:dyDescent="0.25">
      <c r="A849" s="108"/>
      <c r="B849" s="109"/>
      <c r="C849" s="110"/>
      <c r="D849" s="110"/>
      <c r="E849" s="67"/>
      <c r="F849" s="14"/>
      <c r="G849" s="14"/>
      <c r="H849" s="111"/>
      <c r="I849" s="112"/>
    </row>
    <row r="850" spans="1:9" x14ac:dyDescent="0.25">
      <c r="A850" s="108"/>
      <c r="B850" s="109"/>
      <c r="C850" s="110"/>
      <c r="D850" s="110"/>
      <c r="E850" s="67"/>
      <c r="F850" s="14"/>
      <c r="G850" s="14"/>
      <c r="H850" s="111"/>
      <c r="I850" s="112"/>
    </row>
    <row r="851" spans="1:9" x14ac:dyDescent="0.25">
      <c r="A851" s="108"/>
      <c r="B851" s="109"/>
      <c r="C851" s="110"/>
      <c r="D851" s="110"/>
      <c r="E851" s="67"/>
      <c r="F851" s="14"/>
      <c r="G851" s="14"/>
      <c r="H851" s="111"/>
      <c r="I851" s="112"/>
    </row>
    <row r="852" spans="1:9" x14ac:dyDescent="0.25">
      <c r="A852" s="108"/>
      <c r="B852" s="109"/>
      <c r="C852" s="110"/>
      <c r="D852" s="110"/>
      <c r="E852" s="67"/>
      <c r="F852" s="14"/>
      <c r="G852" s="14"/>
      <c r="H852" s="111"/>
      <c r="I852" s="112"/>
    </row>
    <row r="853" spans="1:9" x14ac:dyDescent="0.25">
      <c r="A853" s="108"/>
      <c r="B853" s="109"/>
      <c r="C853" s="110"/>
      <c r="D853" s="110"/>
      <c r="E853" s="67"/>
      <c r="F853" s="14"/>
      <c r="G853" s="14"/>
      <c r="H853" s="111"/>
      <c r="I853" s="112"/>
    </row>
    <row r="854" spans="1:9" x14ac:dyDescent="0.25">
      <c r="A854" s="108"/>
      <c r="B854" s="109"/>
      <c r="C854" s="110"/>
      <c r="D854" s="110"/>
      <c r="E854" s="67"/>
      <c r="F854" s="14"/>
      <c r="G854" s="14"/>
      <c r="H854" s="111"/>
      <c r="I854" s="112"/>
    </row>
    <row r="855" spans="1:9" x14ac:dyDescent="0.25">
      <c r="A855" s="108"/>
      <c r="B855" s="109"/>
      <c r="C855" s="110"/>
      <c r="D855" s="110"/>
      <c r="E855" s="67"/>
      <c r="F855" s="14"/>
      <c r="G855" s="14"/>
      <c r="H855" s="111"/>
      <c r="I855" s="112"/>
    </row>
    <row r="856" spans="1:9" x14ac:dyDescent="0.25">
      <c r="A856" s="108"/>
      <c r="B856" s="109"/>
      <c r="C856" s="110"/>
      <c r="D856" s="110"/>
      <c r="E856" s="67"/>
      <c r="F856" s="14"/>
      <c r="G856" s="14"/>
      <c r="H856" s="111"/>
      <c r="I856" s="112"/>
    </row>
    <row r="857" spans="1:9" x14ac:dyDescent="0.25">
      <c r="A857" s="108"/>
      <c r="B857" s="109"/>
      <c r="C857" s="110"/>
      <c r="D857" s="110"/>
      <c r="E857" s="67"/>
      <c r="F857" s="14"/>
      <c r="G857" s="14"/>
      <c r="H857" s="111"/>
      <c r="I857" s="112"/>
    </row>
    <row r="858" spans="1:9" x14ac:dyDescent="0.25">
      <c r="A858" s="108"/>
      <c r="B858" s="109"/>
      <c r="C858" s="110"/>
      <c r="D858" s="110"/>
      <c r="E858" s="67"/>
      <c r="F858" s="14"/>
      <c r="G858" s="14"/>
      <c r="H858" s="111"/>
      <c r="I858" s="112"/>
    </row>
    <row r="859" spans="1:9" x14ac:dyDescent="0.25">
      <c r="A859" s="108"/>
      <c r="B859" s="109"/>
      <c r="C859" s="110"/>
      <c r="D859" s="110"/>
      <c r="E859" s="67"/>
      <c r="F859" s="14"/>
      <c r="G859" s="14"/>
      <c r="H859" s="111"/>
      <c r="I859" s="112"/>
    </row>
    <row r="860" spans="1:9" x14ac:dyDescent="0.25">
      <c r="A860" s="108"/>
      <c r="B860" s="109"/>
      <c r="C860" s="110"/>
      <c r="D860" s="110"/>
      <c r="E860" s="67"/>
      <c r="F860" s="14"/>
      <c r="G860" s="14"/>
      <c r="H860" s="111"/>
      <c r="I860" s="112"/>
    </row>
    <row r="861" spans="1:9" x14ac:dyDescent="0.25">
      <c r="A861" s="108"/>
      <c r="B861" s="109"/>
      <c r="C861" s="110"/>
      <c r="D861" s="110"/>
      <c r="E861" s="67"/>
      <c r="F861" s="14"/>
      <c r="G861" s="14"/>
      <c r="H861" s="111"/>
      <c r="I861" s="112"/>
    </row>
    <row r="862" spans="1:9" x14ac:dyDescent="0.25">
      <c r="A862" s="108"/>
      <c r="B862" s="109"/>
      <c r="C862" s="110"/>
      <c r="D862" s="110"/>
      <c r="E862" s="67"/>
      <c r="F862" s="14"/>
      <c r="G862" s="14"/>
      <c r="H862" s="111"/>
      <c r="I862" s="112"/>
    </row>
    <row r="863" spans="1:9" x14ac:dyDescent="0.25">
      <c r="A863" s="108"/>
      <c r="B863" s="109"/>
      <c r="C863" s="110"/>
      <c r="D863" s="110"/>
      <c r="E863" s="67"/>
      <c r="F863" s="14"/>
      <c r="G863" s="14"/>
      <c r="H863" s="111"/>
      <c r="I863" s="112"/>
    </row>
    <row r="864" spans="1:9" x14ac:dyDescent="0.25">
      <c r="A864" s="108"/>
      <c r="B864" s="109"/>
      <c r="C864" s="110"/>
      <c r="D864" s="110"/>
      <c r="E864" s="67"/>
      <c r="F864" s="14"/>
      <c r="G864" s="14"/>
      <c r="H864" s="111"/>
      <c r="I864" s="112"/>
    </row>
    <row r="865" spans="1:9" x14ac:dyDescent="0.25">
      <c r="A865" s="108"/>
      <c r="B865" s="109"/>
      <c r="C865" s="110"/>
      <c r="D865" s="110"/>
      <c r="E865" s="67"/>
      <c r="F865" s="14"/>
      <c r="G865" s="14"/>
      <c r="H865" s="111"/>
      <c r="I865" s="112"/>
    </row>
    <row r="866" spans="1:9" x14ac:dyDescent="0.25">
      <c r="A866" s="108"/>
      <c r="B866" s="109"/>
      <c r="C866" s="110"/>
      <c r="D866" s="110"/>
      <c r="E866" s="67"/>
      <c r="F866" s="14"/>
      <c r="G866" s="14"/>
      <c r="H866" s="111"/>
      <c r="I866" s="112"/>
    </row>
    <row r="867" spans="1:9" x14ac:dyDescent="0.25">
      <c r="A867" s="108"/>
      <c r="B867" s="109"/>
      <c r="C867" s="110"/>
      <c r="D867" s="110"/>
      <c r="E867" s="67"/>
      <c r="F867" s="14"/>
      <c r="G867" s="14"/>
      <c r="H867" s="111"/>
      <c r="I867" s="112"/>
    </row>
    <row r="868" spans="1:9" x14ac:dyDescent="0.25">
      <c r="A868" s="108"/>
      <c r="B868" s="109"/>
      <c r="C868" s="110"/>
      <c r="D868" s="110"/>
      <c r="E868" s="67"/>
      <c r="F868" s="14"/>
      <c r="G868" s="14"/>
      <c r="H868" s="111"/>
      <c r="I868" s="112"/>
    </row>
    <row r="869" spans="1:9" x14ac:dyDescent="0.25">
      <c r="A869" s="108"/>
      <c r="B869" s="109"/>
      <c r="C869" s="110"/>
      <c r="D869" s="110"/>
      <c r="E869" s="67"/>
      <c r="F869" s="14"/>
      <c r="G869" s="14"/>
      <c r="H869" s="111"/>
      <c r="I869" s="112"/>
    </row>
    <row r="870" spans="1:9" x14ac:dyDescent="0.25">
      <c r="A870" s="108"/>
      <c r="B870" s="109"/>
      <c r="C870" s="110"/>
      <c r="D870" s="110"/>
      <c r="E870" s="67"/>
      <c r="F870" s="14"/>
      <c r="G870" s="14"/>
      <c r="H870" s="111"/>
      <c r="I870" s="112"/>
    </row>
    <row r="871" spans="1:9" x14ac:dyDescent="0.25">
      <c r="A871" s="108"/>
      <c r="B871" s="109"/>
      <c r="C871" s="110"/>
      <c r="D871" s="110"/>
      <c r="E871" s="67"/>
      <c r="F871" s="14"/>
      <c r="G871" s="14"/>
      <c r="H871" s="111"/>
      <c r="I871" s="112"/>
    </row>
    <row r="872" spans="1:9" x14ac:dyDescent="0.25">
      <c r="A872" s="108"/>
      <c r="B872" s="109"/>
      <c r="C872" s="110"/>
      <c r="D872" s="110"/>
      <c r="E872" s="67"/>
      <c r="F872" s="14"/>
      <c r="G872" s="14"/>
      <c r="H872" s="111"/>
      <c r="I872" s="112"/>
    </row>
    <row r="873" spans="1:9" x14ac:dyDescent="0.25">
      <c r="A873" s="108"/>
      <c r="B873" s="109"/>
      <c r="C873" s="110"/>
      <c r="D873" s="110"/>
      <c r="E873" s="67"/>
      <c r="F873" s="14"/>
      <c r="G873" s="14"/>
      <c r="H873" s="111"/>
      <c r="I873" s="112"/>
    </row>
    <row r="874" spans="1:9" x14ac:dyDescent="0.25">
      <c r="A874" s="108"/>
      <c r="B874" s="109"/>
      <c r="C874" s="110"/>
      <c r="D874" s="110"/>
      <c r="E874" s="67"/>
      <c r="F874" s="14"/>
      <c r="G874" s="14"/>
      <c r="H874" s="111"/>
      <c r="I874" s="112"/>
    </row>
    <row r="875" spans="1:9" x14ac:dyDescent="0.25">
      <c r="A875" s="108"/>
      <c r="B875" s="109"/>
      <c r="C875" s="110"/>
      <c r="D875" s="110"/>
      <c r="E875" s="67"/>
      <c r="F875" s="14"/>
      <c r="G875" s="14"/>
      <c r="H875" s="111"/>
      <c r="I875" s="112"/>
    </row>
    <row r="876" spans="1:9" x14ac:dyDescent="0.25">
      <c r="A876" s="108"/>
      <c r="B876" s="109"/>
      <c r="C876" s="110"/>
      <c r="D876" s="110"/>
      <c r="E876" s="67"/>
      <c r="F876" s="14"/>
      <c r="G876" s="14"/>
      <c r="H876" s="111"/>
      <c r="I876" s="112"/>
    </row>
    <row r="877" spans="1:9" x14ac:dyDescent="0.25">
      <c r="A877" s="108"/>
      <c r="B877" s="109"/>
      <c r="C877" s="110"/>
      <c r="D877" s="110"/>
      <c r="E877" s="67"/>
      <c r="F877" s="14"/>
      <c r="G877" s="14"/>
      <c r="H877" s="111"/>
      <c r="I877" s="112"/>
    </row>
    <row r="878" spans="1:9" x14ac:dyDescent="0.25">
      <c r="A878" s="108"/>
      <c r="B878" s="109"/>
      <c r="C878" s="110"/>
      <c r="D878" s="110"/>
      <c r="E878" s="67"/>
      <c r="F878" s="14"/>
      <c r="G878" s="14"/>
      <c r="H878" s="111"/>
      <c r="I878" s="112"/>
    </row>
    <row r="879" spans="1:9" x14ac:dyDescent="0.25">
      <c r="A879" s="108"/>
      <c r="B879" s="109"/>
      <c r="C879" s="110"/>
      <c r="D879" s="110"/>
      <c r="E879" s="67"/>
      <c r="F879" s="14"/>
      <c r="G879" s="14"/>
      <c r="H879" s="111"/>
      <c r="I879" s="112"/>
    </row>
    <row r="880" spans="1:9" x14ac:dyDescent="0.25">
      <c r="A880" s="108"/>
      <c r="B880" s="109"/>
      <c r="C880" s="110"/>
      <c r="D880" s="110"/>
      <c r="E880" s="67"/>
      <c r="F880" s="14"/>
      <c r="G880" s="14"/>
      <c r="H880" s="111"/>
      <c r="I880" s="112"/>
    </row>
    <row r="881" spans="1:9" x14ac:dyDescent="0.25">
      <c r="A881" s="108"/>
      <c r="B881" s="109"/>
      <c r="C881" s="110"/>
      <c r="D881" s="110"/>
      <c r="E881" s="67"/>
      <c r="F881" s="14"/>
      <c r="G881" s="14"/>
      <c r="H881" s="111"/>
      <c r="I881" s="112"/>
    </row>
    <row r="882" spans="1:9" x14ac:dyDescent="0.25">
      <c r="A882" s="108"/>
      <c r="B882" s="109"/>
      <c r="C882" s="110"/>
      <c r="D882" s="110"/>
      <c r="E882" s="67"/>
      <c r="F882" s="14"/>
      <c r="G882" s="14"/>
      <c r="H882" s="111"/>
      <c r="I882" s="112"/>
    </row>
    <row r="883" spans="1:9" x14ac:dyDescent="0.25">
      <c r="A883" s="108"/>
      <c r="B883" s="109"/>
      <c r="C883" s="110"/>
      <c r="D883" s="110"/>
      <c r="E883" s="67"/>
      <c r="F883" s="14"/>
      <c r="G883" s="14"/>
      <c r="H883" s="111"/>
      <c r="I883" s="112"/>
    </row>
    <row r="884" spans="1:9" x14ac:dyDescent="0.25">
      <c r="A884" s="108"/>
      <c r="B884" s="109"/>
      <c r="C884" s="110"/>
      <c r="D884" s="110"/>
      <c r="E884" s="67"/>
      <c r="F884" s="14"/>
      <c r="G884" s="14"/>
      <c r="H884" s="111"/>
      <c r="I884" s="112"/>
    </row>
    <row r="885" spans="1:9" x14ac:dyDescent="0.25">
      <c r="A885" s="108"/>
      <c r="B885" s="109"/>
      <c r="C885" s="110"/>
      <c r="D885" s="110"/>
      <c r="E885" s="67"/>
      <c r="F885" s="14"/>
      <c r="G885" s="14"/>
      <c r="H885" s="111"/>
      <c r="I885" s="112"/>
    </row>
    <row r="886" spans="1:9" x14ac:dyDescent="0.25">
      <c r="A886" s="108"/>
      <c r="B886" s="109"/>
      <c r="C886" s="110"/>
      <c r="D886" s="110"/>
      <c r="E886" s="67"/>
      <c r="F886" s="14"/>
      <c r="G886" s="14"/>
      <c r="H886" s="111"/>
      <c r="I886" s="112"/>
    </row>
    <row r="887" spans="1:9" x14ac:dyDescent="0.25">
      <c r="A887" s="108"/>
      <c r="B887" s="109"/>
      <c r="C887" s="110"/>
      <c r="D887" s="110"/>
      <c r="E887" s="67"/>
      <c r="F887" s="14"/>
      <c r="G887" s="14"/>
      <c r="H887" s="111"/>
      <c r="I887" s="112"/>
    </row>
    <row r="888" spans="1:9" x14ac:dyDescent="0.25">
      <c r="A888" s="108"/>
      <c r="B888" s="109"/>
      <c r="C888" s="110"/>
      <c r="D888" s="110"/>
      <c r="E888" s="67"/>
      <c r="F888" s="14"/>
      <c r="G888" s="14"/>
      <c r="H888" s="111"/>
      <c r="I888" s="112"/>
    </row>
    <row r="889" spans="1:9" x14ac:dyDescent="0.25">
      <c r="A889" s="108"/>
      <c r="B889" s="109"/>
      <c r="C889" s="110"/>
      <c r="D889" s="110"/>
      <c r="E889" s="67"/>
      <c r="F889" s="14"/>
      <c r="G889" s="14"/>
      <c r="H889" s="111"/>
      <c r="I889" s="112"/>
    </row>
    <row r="890" spans="1:9" x14ac:dyDescent="0.25">
      <c r="A890" s="108"/>
      <c r="B890" s="109"/>
      <c r="C890" s="110"/>
      <c r="D890" s="110"/>
      <c r="E890" s="67"/>
      <c r="F890" s="14"/>
      <c r="G890" s="14"/>
      <c r="H890" s="111"/>
      <c r="I890" s="112"/>
    </row>
    <row r="891" spans="1:9" x14ac:dyDescent="0.25">
      <c r="A891" s="108"/>
      <c r="B891" s="109"/>
      <c r="C891" s="110"/>
      <c r="D891" s="110"/>
      <c r="E891" s="67"/>
      <c r="F891" s="14"/>
      <c r="G891" s="14"/>
      <c r="H891" s="111"/>
      <c r="I891" s="112"/>
    </row>
    <row r="892" spans="1:9" x14ac:dyDescent="0.25">
      <c r="A892" s="108"/>
      <c r="B892" s="109"/>
      <c r="C892" s="110"/>
      <c r="D892" s="110"/>
      <c r="E892" s="67"/>
      <c r="F892" s="14"/>
      <c r="G892" s="14"/>
      <c r="H892" s="111"/>
      <c r="I892" s="112"/>
    </row>
    <row r="893" spans="1:9" x14ac:dyDescent="0.25">
      <c r="A893" s="108"/>
      <c r="B893" s="109"/>
      <c r="C893" s="110"/>
      <c r="D893" s="110"/>
      <c r="E893" s="67"/>
      <c r="F893" s="14"/>
      <c r="G893" s="14"/>
      <c r="H893" s="111"/>
      <c r="I893" s="112"/>
    </row>
    <row r="894" spans="1:9" x14ac:dyDescent="0.25">
      <c r="A894" s="108"/>
      <c r="B894" s="109"/>
      <c r="C894" s="110"/>
      <c r="D894" s="110"/>
      <c r="E894" s="67"/>
      <c r="F894" s="14"/>
      <c r="G894" s="14"/>
      <c r="H894" s="111"/>
      <c r="I894" s="112"/>
    </row>
    <row r="895" spans="1:9" x14ac:dyDescent="0.25">
      <c r="A895" s="108"/>
      <c r="B895" s="109"/>
      <c r="C895" s="110"/>
      <c r="D895" s="110"/>
      <c r="E895" s="67"/>
      <c r="F895" s="14"/>
      <c r="G895" s="14"/>
      <c r="H895" s="111"/>
      <c r="I895" s="112"/>
    </row>
    <row r="896" spans="1:9" x14ac:dyDescent="0.25">
      <c r="A896" s="108"/>
      <c r="B896" s="109"/>
      <c r="C896" s="110"/>
      <c r="D896" s="110"/>
      <c r="E896" s="67"/>
      <c r="F896" s="14"/>
      <c r="G896" s="14"/>
      <c r="H896" s="111"/>
      <c r="I896" s="112"/>
    </row>
    <row r="897" spans="1:9" x14ac:dyDescent="0.25">
      <c r="A897" s="108"/>
      <c r="B897" s="109"/>
      <c r="C897" s="110"/>
      <c r="D897" s="110"/>
      <c r="E897" s="67"/>
      <c r="F897" s="14"/>
      <c r="G897" s="14"/>
      <c r="H897" s="111"/>
      <c r="I897" s="112"/>
    </row>
    <row r="898" spans="1:9" x14ac:dyDescent="0.25">
      <c r="A898" s="108"/>
      <c r="B898" s="109"/>
      <c r="C898" s="110"/>
      <c r="D898" s="110"/>
      <c r="E898" s="67"/>
      <c r="F898" s="14"/>
      <c r="G898" s="14"/>
      <c r="H898" s="111"/>
      <c r="I898" s="112"/>
    </row>
    <row r="899" spans="1:9" x14ac:dyDescent="0.25">
      <c r="A899" s="108"/>
      <c r="B899" s="109"/>
      <c r="C899" s="110"/>
      <c r="D899" s="110"/>
      <c r="E899" s="67"/>
      <c r="F899" s="14"/>
      <c r="G899" s="14"/>
      <c r="H899" s="111"/>
      <c r="I899" s="112"/>
    </row>
    <row r="900" spans="1:9" x14ac:dyDescent="0.25">
      <c r="A900" s="108"/>
      <c r="B900" s="109"/>
      <c r="C900" s="110"/>
      <c r="D900" s="110"/>
      <c r="E900" s="67"/>
      <c r="F900" s="14"/>
      <c r="G900" s="14"/>
      <c r="H900" s="111"/>
      <c r="I900" s="112"/>
    </row>
    <row r="901" spans="1:9" x14ac:dyDescent="0.25">
      <c r="A901" s="108"/>
      <c r="B901" s="109"/>
      <c r="C901" s="110"/>
      <c r="D901" s="110"/>
      <c r="E901" s="67"/>
      <c r="F901" s="14"/>
      <c r="G901" s="14"/>
      <c r="H901" s="111"/>
      <c r="I901" s="112"/>
    </row>
    <row r="902" spans="1:9" x14ac:dyDescent="0.25">
      <c r="A902" s="108"/>
      <c r="B902" s="109"/>
      <c r="C902" s="110"/>
      <c r="D902" s="110"/>
      <c r="E902" s="67"/>
      <c r="F902" s="14"/>
      <c r="G902" s="14"/>
      <c r="H902" s="111"/>
      <c r="I902" s="112"/>
    </row>
    <row r="903" spans="1:9" x14ac:dyDescent="0.25">
      <c r="A903" s="108"/>
      <c r="B903" s="109"/>
      <c r="C903" s="110"/>
      <c r="D903" s="110"/>
      <c r="E903" s="67"/>
      <c r="F903" s="14"/>
      <c r="G903" s="14"/>
      <c r="H903" s="111"/>
      <c r="I903" s="112"/>
    </row>
    <row r="904" spans="1:9" x14ac:dyDescent="0.25">
      <c r="A904" s="108"/>
      <c r="B904" s="109"/>
      <c r="C904" s="110"/>
      <c r="D904" s="110"/>
      <c r="E904" s="67"/>
      <c r="F904" s="14"/>
      <c r="G904" s="14"/>
      <c r="H904" s="111"/>
      <c r="I904" s="112"/>
    </row>
    <row r="905" spans="1:9" x14ac:dyDescent="0.25">
      <c r="A905" s="108"/>
      <c r="B905" s="109"/>
      <c r="C905" s="110"/>
      <c r="D905" s="110"/>
      <c r="E905" s="67"/>
      <c r="F905" s="14"/>
      <c r="G905" s="14"/>
      <c r="H905" s="111"/>
      <c r="I905" s="112"/>
    </row>
    <row r="906" spans="1:9" x14ac:dyDescent="0.25">
      <c r="A906" s="108"/>
      <c r="B906" s="109"/>
      <c r="C906" s="110"/>
      <c r="D906" s="110"/>
      <c r="E906" s="67"/>
      <c r="F906" s="14"/>
      <c r="G906" s="14"/>
      <c r="H906" s="111"/>
      <c r="I906" s="112"/>
    </row>
    <row r="907" spans="1:9" x14ac:dyDescent="0.25">
      <c r="A907" s="108"/>
      <c r="B907" s="109"/>
      <c r="C907" s="110"/>
      <c r="D907" s="110"/>
      <c r="E907" s="67"/>
      <c r="F907" s="14"/>
      <c r="G907" s="14"/>
      <c r="H907" s="111"/>
      <c r="I907" s="112"/>
    </row>
    <row r="908" spans="1:9" x14ac:dyDescent="0.25">
      <c r="A908" s="108"/>
      <c r="B908" s="109"/>
      <c r="C908" s="110"/>
      <c r="D908" s="110"/>
      <c r="E908" s="67"/>
      <c r="F908" s="14"/>
      <c r="G908" s="14"/>
      <c r="H908" s="111"/>
      <c r="I908" s="112"/>
    </row>
    <row r="909" spans="1:9" x14ac:dyDescent="0.25">
      <c r="A909" s="108"/>
      <c r="B909" s="109"/>
      <c r="C909" s="110"/>
      <c r="D909" s="110"/>
      <c r="E909" s="67"/>
      <c r="F909" s="14"/>
      <c r="G909" s="14"/>
      <c r="H909" s="111"/>
      <c r="I909" s="112"/>
    </row>
    <row r="910" spans="1:9" x14ac:dyDescent="0.25">
      <c r="A910" s="108"/>
      <c r="B910" s="109"/>
      <c r="C910" s="110"/>
      <c r="D910" s="110"/>
      <c r="E910" s="67"/>
      <c r="F910" s="14"/>
      <c r="G910" s="14"/>
      <c r="H910" s="111"/>
      <c r="I910" s="112"/>
    </row>
    <row r="911" spans="1:9" x14ac:dyDescent="0.25">
      <c r="A911" s="108"/>
      <c r="B911" s="109"/>
      <c r="C911" s="110"/>
      <c r="D911" s="110"/>
      <c r="E911" s="67"/>
      <c r="F911" s="14"/>
      <c r="G911" s="14"/>
      <c r="H911" s="111"/>
      <c r="I911" s="112"/>
    </row>
    <row r="912" spans="1:9" x14ac:dyDescent="0.25">
      <c r="A912" s="108"/>
      <c r="B912" s="109"/>
      <c r="C912" s="110"/>
      <c r="D912" s="110"/>
      <c r="E912" s="67"/>
      <c r="F912" s="14"/>
      <c r="G912" s="14"/>
      <c r="H912" s="111"/>
      <c r="I912" s="112"/>
    </row>
    <row r="913" spans="1:9" x14ac:dyDescent="0.25">
      <c r="A913" s="108"/>
      <c r="B913" s="109"/>
      <c r="C913" s="110"/>
      <c r="D913" s="110"/>
      <c r="E913" s="67"/>
      <c r="F913" s="14"/>
      <c r="G913" s="14"/>
      <c r="H913" s="111"/>
      <c r="I913" s="112"/>
    </row>
    <row r="914" spans="1:9" x14ac:dyDescent="0.25">
      <c r="A914" s="108"/>
      <c r="B914" s="109"/>
      <c r="C914" s="110"/>
      <c r="D914" s="110"/>
      <c r="E914" s="67"/>
      <c r="F914" s="14"/>
      <c r="G914" s="14"/>
      <c r="H914" s="111"/>
      <c r="I914" s="112"/>
    </row>
    <row r="915" spans="1:9" x14ac:dyDescent="0.25">
      <c r="A915" s="108"/>
      <c r="B915" s="109"/>
      <c r="C915" s="110"/>
      <c r="D915" s="110"/>
      <c r="E915" s="67"/>
      <c r="F915" s="14"/>
      <c r="G915" s="14"/>
      <c r="H915" s="111"/>
      <c r="I915" s="112"/>
    </row>
    <row r="916" spans="1:9" x14ac:dyDescent="0.25">
      <c r="A916" s="108"/>
      <c r="B916" s="109"/>
      <c r="C916" s="110"/>
      <c r="D916" s="110"/>
      <c r="E916" s="67"/>
      <c r="F916" s="14"/>
      <c r="G916" s="14"/>
      <c r="H916" s="111"/>
      <c r="I916" s="112"/>
    </row>
    <row r="917" spans="1:9" x14ac:dyDescent="0.25">
      <c r="A917" s="108"/>
      <c r="B917" s="109"/>
      <c r="C917" s="110"/>
      <c r="D917" s="110"/>
      <c r="E917" s="67"/>
      <c r="F917" s="14"/>
      <c r="G917" s="14"/>
      <c r="H917" s="111"/>
      <c r="I917" s="112"/>
    </row>
    <row r="918" spans="1:9" x14ac:dyDescent="0.25">
      <c r="A918" s="108"/>
      <c r="B918" s="109"/>
      <c r="C918" s="110"/>
      <c r="D918" s="110"/>
      <c r="E918" s="67"/>
      <c r="F918" s="14"/>
      <c r="G918" s="14"/>
      <c r="H918" s="111"/>
      <c r="I918" s="112"/>
    </row>
    <row r="919" spans="1:9" x14ac:dyDescent="0.25">
      <c r="A919" s="108"/>
      <c r="B919" s="109"/>
      <c r="C919" s="110"/>
      <c r="D919" s="110"/>
      <c r="E919" s="67"/>
      <c r="F919" s="14"/>
      <c r="G919" s="14"/>
      <c r="H919" s="111"/>
      <c r="I919" s="112"/>
    </row>
    <row r="920" spans="1:9" x14ac:dyDescent="0.25">
      <c r="A920" s="108"/>
      <c r="B920" s="109"/>
      <c r="C920" s="110"/>
      <c r="D920" s="110"/>
      <c r="E920" s="67"/>
      <c r="F920" s="14"/>
      <c r="G920" s="14"/>
      <c r="H920" s="111"/>
      <c r="I920" s="112"/>
    </row>
    <row r="921" spans="1:9" x14ac:dyDescent="0.25">
      <c r="A921" s="108"/>
      <c r="B921" s="109"/>
      <c r="C921" s="110"/>
      <c r="D921" s="110"/>
      <c r="E921" s="67"/>
      <c r="F921" s="14"/>
      <c r="G921" s="14"/>
      <c r="H921" s="111"/>
      <c r="I921" s="112"/>
    </row>
    <row r="922" spans="1:9" x14ac:dyDescent="0.25">
      <c r="A922" s="108"/>
      <c r="B922" s="109"/>
      <c r="C922" s="110"/>
      <c r="D922" s="110"/>
      <c r="E922" s="67"/>
      <c r="F922" s="14"/>
      <c r="G922" s="14"/>
      <c r="H922" s="111"/>
      <c r="I922" s="112"/>
    </row>
    <row r="923" spans="1:9" x14ac:dyDescent="0.25">
      <c r="A923" s="108"/>
      <c r="B923" s="109"/>
      <c r="C923" s="110"/>
      <c r="D923" s="110"/>
      <c r="E923" s="67"/>
      <c r="F923" s="14"/>
      <c r="G923" s="14"/>
      <c r="H923" s="111"/>
      <c r="I923" s="112"/>
    </row>
    <row r="924" spans="1:9" x14ac:dyDescent="0.25">
      <c r="A924" s="108"/>
      <c r="B924" s="109"/>
      <c r="C924" s="110"/>
      <c r="D924" s="110"/>
      <c r="E924" s="67"/>
      <c r="F924" s="14"/>
      <c r="G924" s="14"/>
      <c r="H924" s="111"/>
      <c r="I924" s="112"/>
    </row>
    <row r="925" spans="1:9" x14ac:dyDescent="0.25">
      <c r="A925" s="108"/>
      <c r="B925" s="109"/>
      <c r="C925" s="110"/>
      <c r="D925" s="110"/>
      <c r="E925" s="67"/>
      <c r="F925" s="14"/>
      <c r="G925" s="14"/>
      <c r="H925" s="111"/>
      <c r="I925" s="112"/>
    </row>
    <row r="926" spans="1:9" x14ac:dyDescent="0.25">
      <c r="A926" s="108"/>
      <c r="B926" s="109"/>
      <c r="C926" s="110"/>
      <c r="D926" s="110"/>
      <c r="E926" s="67"/>
      <c r="F926" s="14"/>
      <c r="G926" s="14"/>
      <c r="H926" s="111"/>
      <c r="I926" s="112"/>
    </row>
    <row r="927" spans="1:9" x14ac:dyDescent="0.25">
      <c r="A927" s="108"/>
      <c r="B927" s="109"/>
      <c r="C927" s="110"/>
      <c r="D927" s="110"/>
      <c r="E927" s="67"/>
      <c r="F927" s="14"/>
      <c r="G927" s="14"/>
      <c r="H927" s="111"/>
      <c r="I927" s="112"/>
    </row>
    <row r="928" spans="1:9" x14ac:dyDescent="0.25">
      <c r="A928" s="108"/>
      <c r="B928" s="109"/>
      <c r="C928" s="110"/>
      <c r="D928" s="110"/>
      <c r="E928" s="67"/>
      <c r="F928" s="14"/>
      <c r="G928" s="14"/>
      <c r="H928" s="111"/>
      <c r="I928" s="112"/>
    </row>
    <row r="929" spans="1:9" x14ac:dyDescent="0.25">
      <c r="A929" s="108"/>
      <c r="B929" s="109"/>
      <c r="C929" s="110"/>
      <c r="D929" s="110"/>
      <c r="E929" s="67"/>
      <c r="F929" s="14"/>
      <c r="G929" s="14"/>
      <c r="H929" s="111"/>
      <c r="I929" s="112"/>
    </row>
    <row r="930" spans="1:9" x14ac:dyDescent="0.25">
      <c r="A930" s="108"/>
      <c r="B930" s="109"/>
      <c r="C930" s="110"/>
      <c r="D930" s="110"/>
      <c r="E930" s="67"/>
      <c r="F930" s="14"/>
      <c r="G930" s="14"/>
      <c r="H930" s="111"/>
      <c r="I930" s="112"/>
    </row>
    <row r="931" spans="1:9" x14ac:dyDescent="0.25">
      <c r="A931" s="108"/>
      <c r="B931" s="109"/>
      <c r="C931" s="110"/>
      <c r="D931" s="110"/>
      <c r="E931" s="67"/>
      <c r="F931" s="14"/>
      <c r="G931" s="14"/>
      <c r="H931" s="111"/>
      <c r="I931" s="112"/>
    </row>
    <row r="932" spans="1:9" x14ac:dyDescent="0.25">
      <c r="A932" s="108"/>
      <c r="B932" s="109"/>
      <c r="C932" s="110"/>
      <c r="D932" s="110"/>
      <c r="E932" s="67"/>
      <c r="F932" s="14"/>
      <c r="G932" s="14"/>
      <c r="H932" s="111"/>
      <c r="I932" s="112"/>
    </row>
    <row r="933" spans="1:9" x14ac:dyDescent="0.25">
      <c r="A933" s="108"/>
      <c r="B933" s="109"/>
      <c r="C933" s="110"/>
      <c r="D933" s="110"/>
      <c r="E933" s="67"/>
      <c r="F933" s="14"/>
      <c r="G933" s="14"/>
      <c r="H933" s="111"/>
      <c r="I933" s="112"/>
    </row>
    <row r="934" spans="1:9" x14ac:dyDescent="0.25">
      <c r="A934" s="108"/>
      <c r="B934" s="109"/>
      <c r="C934" s="110"/>
      <c r="D934" s="110"/>
      <c r="E934" s="67"/>
      <c r="F934" s="14"/>
      <c r="G934" s="14"/>
      <c r="H934" s="111"/>
      <c r="I934" s="112"/>
    </row>
    <row r="935" spans="1:9" x14ac:dyDescent="0.25">
      <c r="A935" s="108"/>
      <c r="B935" s="109"/>
      <c r="C935" s="110"/>
      <c r="D935" s="110"/>
      <c r="E935" s="67"/>
      <c r="F935" s="14"/>
      <c r="G935" s="14"/>
      <c r="H935" s="111"/>
      <c r="I935" s="112"/>
    </row>
    <row r="936" spans="1:9" x14ac:dyDescent="0.25">
      <c r="A936" s="108"/>
      <c r="B936" s="109"/>
      <c r="C936" s="110"/>
      <c r="D936" s="110"/>
      <c r="E936" s="67"/>
      <c r="F936" s="14"/>
      <c r="G936" s="14"/>
      <c r="H936" s="111"/>
      <c r="I936" s="112"/>
    </row>
    <row r="937" spans="1:9" x14ac:dyDescent="0.25">
      <c r="A937" s="108"/>
      <c r="B937" s="109"/>
      <c r="C937" s="110"/>
      <c r="D937" s="110"/>
      <c r="E937" s="67"/>
      <c r="F937" s="14"/>
      <c r="G937" s="14"/>
      <c r="H937" s="111"/>
      <c r="I937" s="112"/>
    </row>
    <row r="938" spans="1:9" x14ac:dyDescent="0.25">
      <c r="A938" s="108"/>
      <c r="B938" s="109"/>
      <c r="C938" s="110"/>
      <c r="D938" s="110"/>
      <c r="E938" s="67"/>
      <c r="F938" s="14"/>
      <c r="G938" s="14"/>
      <c r="H938" s="111"/>
      <c r="I938" s="112"/>
    </row>
    <row r="939" spans="1:9" x14ac:dyDescent="0.25">
      <c r="A939" s="108"/>
      <c r="B939" s="109"/>
      <c r="C939" s="110"/>
      <c r="D939" s="110"/>
      <c r="E939" s="67"/>
      <c r="F939" s="14"/>
      <c r="G939" s="14"/>
      <c r="H939" s="111"/>
      <c r="I939" s="112"/>
    </row>
    <row r="940" spans="1:9" x14ac:dyDescent="0.25">
      <c r="A940" s="108"/>
      <c r="B940" s="109"/>
      <c r="C940" s="110"/>
      <c r="D940" s="110"/>
      <c r="E940" s="67"/>
      <c r="F940" s="14"/>
      <c r="G940" s="14"/>
      <c r="H940" s="111"/>
      <c r="I940" s="112"/>
    </row>
    <row r="941" spans="1:9" x14ac:dyDescent="0.25">
      <c r="A941" s="108"/>
      <c r="B941" s="109"/>
      <c r="C941" s="110"/>
      <c r="D941" s="110"/>
      <c r="E941" s="67"/>
      <c r="F941" s="14"/>
      <c r="G941" s="14"/>
      <c r="H941" s="111"/>
      <c r="I941" s="112"/>
    </row>
    <row r="942" spans="1:9" x14ac:dyDescent="0.25">
      <c r="A942" s="108"/>
      <c r="B942" s="109"/>
      <c r="C942" s="110"/>
      <c r="D942" s="110"/>
      <c r="E942" s="67"/>
      <c r="F942" s="14"/>
      <c r="G942" s="14"/>
      <c r="H942" s="111"/>
      <c r="I942" s="112"/>
    </row>
    <row r="943" spans="1:9" x14ac:dyDescent="0.25">
      <c r="A943" s="108"/>
      <c r="B943" s="109"/>
      <c r="C943" s="110"/>
      <c r="D943" s="110"/>
      <c r="E943" s="67"/>
      <c r="F943" s="14"/>
      <c r="G943" s="14"/>
      <c r="H943" s="111"/>
      <c r="I943" s="112"/>
    </row>
    <row r="944" spans="1:9" x14ac:dyDescent="0.25">
      <c r="A944" s="108"/>
      <c r="B944" s="109"/>
      <c r="C944" s="110"/>
      <c r="D944" s="110"/>
      <c r="E944" s="67"/>
      <c r="F944" s="14"/>
      <c r="G944" s="14"/>
      <c r="H944" s="111"/>
      <c r="I944" s="112"/>
    </row>
    <row r="945" spans="1:9" x14ac:dyDescent="0.25">
      <c r="A945" s="108"/>
      <c r="B945" s="109"/>
      <c r="C945" s="110"/>
      <c r="D945" s="110"/>
      <c r="E945" s="67"/>
      <c r="F945" s="14"/>
      <c r="G945" s="14"/>
      <c r="H945" s="111"/>
      <c r="I945" s="112"/>
    </row>
    <row r="946" spans="1:9" x14ac:dyDescent="0.25">
      <c r="A946" s="108"/>
      <c r="B946" s="109"/>
      <c r="C946" s="110"/>
      <c r="D946" s="110"/>
      <c r="E946" s="67"/>
      <c r="F946" s="14"/>
      <c r="G946" s="14"/>
      <c r="H946" s="111"/>
      <c r="I946" s="112"/>
    </row>
    <row r="947" spans="1:9" x14ac:dyDescent="0.25">
      <c r="A947" s="108"/>
      <c r="B947" s="109"/>
      <c r="C947" s="110"/>
      <c r="D947" s="110"/>
      <c r="E947" s="67"/>
      <c r="F947" s="14"/>
      <c r="G947" s="14"/>
      <c r="H947" s="111"/>
      <c r="I947" s="112"/>
    </row>
    <row r="948" spans="1:9" x14ac:dyDescent="0.25">
      <c r="A948" s="108"/>
      <c r="B948" s="109"/>
      <c r="C948" s="110"/>
      <c r="D948" s="110"/>
      <c r="E948" s="67"/>
      <c r="F948" s="14"/>
      <c r="G948" s="14"/>
      <c r="H948" s="111"/>
      <c r="I948" s="112"/>
    </row>
    <row r="949" spans="1:9" x14ac:dyDescent="0.25">
      <c r="A949" s="108"/>
      <c r="B949" s="109"/>
      <c r="C949" s="110"/>
      <c r="D949" s="110"/>
      <c r="E949" s="67"/>
      <c r="F949" s="14"/>
      <c r="G949" s="14"/>
      <c r="H949" s="111"/>
      <c r="I949" s="112"/>
    </row>
    <row r="950" spans="1:9" x14ac:dyDescent="0.25">
      <c r="A950" s="108"/>
      <c r="B950" s="109"/>
      <c r="C950" s="110"/>
      <c r="D950" s="110"/>
      <c r="E950" s="67"/>
      <c r="F950" s="14"/>
      <c r="G950" s="14"/>
      <c r="H950" s="111"/>
      <c r="I950" s="112"/>
    </row>
    <row r="951" spans="1:9" x14ac:dyDescent="0.25">
      <c r="A951" s="108"/>
      <c r="B951" s="109"/>
      <c r="C951" s="110"/>
      <c r="D951" s="110"/>
      <c r="E951" s="67"/>
      <c r="F951" s="14"/>
      <c r="G951" s="14"/>
      <c r="H951" s="111"/>
      <c r="I951" s="112"/>
    </row>
    <row r="952" spans="1:9" x14ac:dyDescent="0.25">
      <c r="A952" s="108"/>
      <c r="B952" s="109"/>
      <c r="C952" s="110"/>
      <c r="D952" s="110"/>
      <c r="E952" s="67"/>
      <c r="F952" s="14"/>
      <c r="G952" s="14"/>
      <c r="H952" s="111"/>
      <c r="I952" s="112"/>
    </row>
    <row r="953" spans="1:9" x14ac:dyDescent="0.25">
      <c r="A953" s="108"/>
      <c r="B953" s="109"/>
      <c r="C953" s="110"/>
      <c r="D953" s="110"/>
      <c r="E953" s="67"/>
      <c r="F953" s="14"/>
      <c r="G953" s="14"/>
      <c r="H953" s="111"/>
      <c r="I953" s="112"/>
    </row>
    <row r="954" spans="1:9" x14ac:dyDescent="0.25">
      <c r="A954" s="108"/>
      <c r="B954" s="109"/>
      <c r="C954" s="110"/>
      <c r="D954" s="110"/>
      <c r="E954" s="67"/>
      <c r="F954" s="14"/>
      <c r="G954" s="14"/>
      <c r="H954" s="111"/>
      <c r="I954" s="112"/>
    </row>
    <row r="955" spans="1:9" x14ac:dyDescent="0.25">
      <c r="A955" s="108"/>
      <c r="B955" s="109"/>
      <c r="C955" s="110"/>
      <c r="D955" s="110"/>
      <c r="E955" s="67"/>
      <c r="F955" s="14"/>
      <c r="G955" s="14"/>
      <c r="H955" s="111"/>
      <c r="I955" s="112"/>
    </row>
    <row r="956" spans="1:9" x14ac:dyDescent="0.25">
      <c r="A956" s="108"/>
      <c r="B956" s="109"/>
      <c r="C956" s="110"/>
      <c r="D956" s="110"/>
      <c r="E956" s="67"/>
      <c r="F956" s="14"/>
      <c r="G956" s="14"/>
      <c r="H956" s="111"/>
      <c r="I956" s="112"/>
    </row>
    <row r="957" spans="1:9" x14ac:dyDescent="0.25">
      <c r="A957" s="108"/>
      <c r="B957" s="109"/>
      <c r="C957" s="110"/>
      <c r="D957" s="110"/>
      <c r="E957" s="67"/>
      <c r="F957" s="14"/>
      <c r="G957" s="14"/>
      <c r="H957" s="111"/>
      <c r="I957" s="112"/>
    </row>
    <row r="958" spans="1:9" x14ac:dyDescent="0.25">
      <c r="A958" s="108"/>
      <c r="B958" s="109"/>
      <c r="C958" s="110"/>
      <c r="D958" s="110"/>
      <c r="E958" s="67"/>
      <c r="F958" s="14"/>
      <c r="G958" s="14"/>
      <c r="H958" s="111"/>
      <c r="I958" s="112"/>
    </row>
    <row r="959" spans="1:9" x14ac:dyDescent="0.25">
      <c r="A959" s="108"/>
      <c r="B959" s="109"/>
      <c r="C959" s="110"/>
      <c r="D959" s="110"/>
      <c r="E959" s="67"/>
      <c r="F959" s="14"/>
      <c r="G959" s="14"/>
      <c r="H959" s="111"/>
      <c r="I959" s="112"/>
    </row>
    <row r="960" spans="1:9" x14ac:dyDescent="0.25">
      <c r="A960" s="108"/>
      <c r="B960" s="109"/>
      <c r="C960" s="110"/>
      <c r="D960" s="110"/>
      <c r="E960" s="67"/>
      <c r="F960" s="14"/>
      <c r="G960" s="14"/>
      <c r="H960" s="111"/>
      <c r="I960" s="112"/>
    </row>
    <row r="961" spans="1:9" x14ac:dyDescent="0.25">
      <c r="A961" s="108"/>
      <c r="B961" s="109"/>
      <c r="C961" s="110"/>
      <c r="D961" s="110"/>
      <c r="E961" s="67"/>
      <c r="F961" s="14"/>
      <c r="G961" s="14"/>
      <c r="H961" s="111"/>
      <c r="I961" s="112"/>
    </row>
    <row r="962" spans="1:9" x14ac:dyDescent="0.25">
      <c r="A962" s="108"/>
      <c r="B962" s="109"/>
      <c r="C962" s="110"/>
      <c r="D962" s="110"/>
      <c r="E962" s="67"/>
      <c r="F962" s="14"/>
      <c r="G962" s="14"/>
      <c r="H962" s="111"/>
      <c r="I962" s="112"/>
    </row>
    <row r="963" spans="1:9" x14ac:dyDescent="0.25">
      <c r="A963" s="108"/>
      <c r="B963" s="109"/>
      <c r="C963" s="110"/>
      <c r="D963" s="110"/>
      <c r="E963" s="67"/>
      <c r="F963" s="14"/>
      <c r="G963" s="14"/>
      <c r="H963" s="111"/>
      <c r="I963" s="112"/>
    </row>
    <row r="964" spans="1:9" x14ac:dyDescent="0.25">
      <c r="A964" s="108"/>
      <c r="B964" s="109"/>
      <c r="C964" s="110"/>
      <c r="D964" s="110"/>
      <c r="E964" s="67"/>
      <c r="F964" s="14"/>
      <c r="G964" s="14"/>
      <c r="H964" s="111"/>
      <c r="I964" s="112"/>
    </row>
    <row r="965" spans="1:9" x14ac:dyDescent="0.25">
      <c r="A965" s="108"/>
      <c r="B965" s="109"/>
      <c r="C965" s="110"/>
      <c r="D965" s="110"/>
      <c r="E965" s="67"/>
      <c r="F965" s="14"/>
      <c r="G965" s="14"/>
      <c r="H965" s="111"/>
      <c r="I965" s="112"/>
    </row>
    <row r="966" spans="1:9" x14ac:dyDescent="0.25">
      <c r="A966" s="108"/>
      <c r="B966" s="109"/>
      <c r="C966" s="110"/>
      <c r="D966" s="110"/>
      <c r="E966" s="67"/>
      <c r="F966" s="14"/>
      <c r="G966" s="14"/>
      <c r="H966" s="111"/>
      <c r="I966" s="112"/>
    </row>
    <row r="967" spans="1:9" x14ac:dyDescent="0.25">
      <c r="A967" s="108"/>
      <c r="B967" s="109"/>
      <c r="C967" s="110"/>
      <c r="D967" s="110"/>
      <c r="E967" s="67"/>
      <c r="F967" s="14"/>
      <c r="G967" s="14"/>
      <c r="H967" s="111"/>
      <c r="I967" s="112"/>
    </row>
    <row r="968" spans="1:9" x14ac:dyDescent="0.25">
      <c r="A968" s="108"/>
      <c r="B968" s="109"/>
      <c r="C968" s="110"/>
      <c r="D968" s="110"/>
      <c r="E968" s="67"/>
      <c r="F968" s="14"/>
      <c r="G968" s="14"/>
      <c r="H968" s="111"/>
      <c r="I968" s="112"/>
    </row>
    <row r="969" spans="1:9" x14ac:dyDescent="0.25">
      <c r="A969" s="108"/>
      <c r="B969" s="109"/>
      <c r="C969" s="110"/>
      <c r="D969" s="110"/>
      <c r="E969" s="67"/>
      <c r="F969" s="14"/>
      <c r="G969" s="14"/>
      <c r="H969" s="111"/>
      <c r="I969" s="112"/>
    </row>
    <row r="970" spans="1:9" x14ac:dyDescent="0.25">
      <c r="A970" s="108"/>
      <c r="B970" s="109"/>
      <c r="C970" s="110"/>
      <c r="D970" s="110"/>
      <c r="E970" s="67"/>
      <c r="F970" s="14"/>
      <c r="G970" s="14"/>
      <c r="H970" s="111"/>
      <c r="I970" s="112"/>
    </row>
    <row r="971" spans="1:9" x14ac:dyDescent="0.25">
      <c r="A971" s="108"/>
      <c r="B971" s="109"/>
      <c r="C971" s="110"/>
      <c r="D971" s="110"/>
      <c r="E971" s="67"/>
      <c r="F971" s="14"/>
      <c r="G971" s="14"/>
      <c r="H971" s="111"/>
      <c r="I971" s="112"/>
    </row>
    <row r="972" spans="1:9" x14ac:dyDescent="0.25">
      <c r="A972" s="108"/>
      <c r="B972" s="109"/>
      <c r="C972" s="110"/>
      <c r="D972" s="110"/>
      <c r="E972" s="67"/>
      <c r="F972" s="14"/>
      <c r="G972" s="14"/>
      <c r="H972" s="111"/>
      <c r="I972" s="112"/>
    </row>
    <row r="973" spans="1:9" x14ac:dyDescent="0.25">
      <c r="A973" s="108"/>
      <c r="B973" s="109"/>
      <c r="C973" s="110"/>
      <c r="D973" s="110"/>
      <c r="E973" s="67"/>
      <c r="F973" s="14"/>
      <c r="G973" s="14"/>
      <c r="H973" s="111"/>
      <c r="I973" s="112"/>
    </row>
    <row r="974" spans="1:9" x14ac:dyDescent="0.25">
      <c r="A974" s="108"/>
      <c r="B974" s="109"/>
      <c r="C974" s="110"/>
      <c r="D974" s="110"/>
      <c r="E974" s="67"/>
      <c r="F974" s="14"/>
      <c r="G974" s="14"/>
      <c r="H974" s="111"/>
      <c r="I974" s="112"/>
    </row>
    <row r="975" spans="1:9" x14ac:dyDescent="0.25">
      <c r="A975" s="108"/>
      <c r="B975" s="109"/>
      <c r="C975" s="110"/>
      <c r="D975" s="110"/>
      <c r="E975" s="67"/>
      <c r="F975" s="14"/>
      <c r="G975" s="14"/>
      <c r="H975" s="111"/>
      <c r="I975" s="112"/>
    </row>
    <row r="976" spans="1:9" x14ac:dyDescent="0.25">
      <c r="A976" s="108"/>
      <c r="B976" s="109"/>
      <c r="C976" s="110"/>
      <c r="D976" s="110"/>
      <c r="E976" s="67"/>
      <c r="F976" s="14"/>
      <c r="G976" s="14"/>
      <c r="H976" s="111"/>
      <c r="I976" s="112"/>
    </row>
    <row r="977" spans="1:9" x14ac:dyDescent="0.25">
      <c r="A977" s="108"/>
      <c r="B977" s="109"/>
      <c r="C977" s="110"/>
      <c r="D977" s="110"/>
      <c r="E977" s="67"/>
      <c r="F977" s="14"/>
      <c r="G977" s="14"/>
      <c r="H977" s="111"/>
      <c r="I977" s="112"/>
    </row>
    <row r="978" spans="1:9" x14ac:dyDescent="0.25">
      <c r="A978" s="108"/>
      <c r="B978" s="109"/>
      <c r="C978" s="110"/>
      <c r="D978" s="110"/>
      <c r="E978" s="67"/>
      <c r="F978" s="14"/>
      <c r="G978" s="14"/>
      <c r="H978" s="111"/>
      <c r="I978" s="112"/>
    </row>
    <row r="979" spans="1:9" x14ac:dyDescent="0.25">
      <c r="A979" s="108"/>
      <c r="B979" s="109"/>
      <c r="C979" s="110"/>
      <c r="D979" s="110"/>
      <c r="E979" s="67"/>
      <c r="F979" s="14"/>
      <c r="G979" s="14"/>
      <c r="H979" s="111"/>
      <c r="I979" s="112"/>
    </row>
    <row r="980" spans="1:9" x14ac:dyDescent="0.25">
      <c r="A980" s="108"/>
      <c r="B980" s="109"/>
      <c r="C980" s="110"/>
      <c r="D980" s="110"/>
      <c r="E980" s="67"/>
      <c r="F980" s="14"/>
      <c r="G980" s="14"/>
      <c r="H980" s="111"/>
      <c r="I980" s="112"/>
    </row>
    <row r="981" spans="1:9" x14ac:dyDescent="0.25">
      <c r="A981" s="108"/>
      <c r="B981" s="109"/>
      <c r="C981" s="110"/>
      <c r="D981" s="110"/>
      <c r="E981" s="67"/>
      <c r="F981" s="14"/>
      <c r="G981" s="14"/>
      <c r="H981" s="111"/>
      <c r="I981" s="112"/>
    </row>
    <row r="982" spans="1:9" x14ac:dyDescent="0.25">
      <c r="A982" s="108"/>
      <c r="B982" s="109"/>
      <c r="C982" s="110"/>
      <c r="D982" s="110"/>
      <c r="E982" s="67"/>
      <c r="F982" s="14"/>
      <c r="G982" s="14"/>
      <c r="H982" s="111"/>
      <c r="I982" s="112"/>
    </row>
    <row r="983" spans="1:9" x14ac:dyDescent="0.25">
      <c r="A983" s="108"/>
      <c r="B983" s="109"/>
      <c r="C983" s="110"/>
      <c r="D983" s="110"/>
      <c r="E983" s="67"/>
      <c r="F983" s="14"/>
      <c r="G983" s="14"/>
      <c r="H983" s="111"/>
      <c r="I983" s="112"/>
    </row>
    <row r="984" spans="1:9" x14ac:dyDescent="0.25">
      <c r="A984" s="108"/>
      <c r="B984" s="109"/>
      <c r="C984" s="110"/>
      <c r="D984" s="110"/>
      <c r="E984" s="67"/>
      <c r="F984" s="14"/>
      <c r="G984" s="14"/>
      <c r="H984" s="111"/>
      <c r="I984" s="112"/>
    </row>
    <row r="985" spans="1:9" x14ac:dyDescent="0.25">
      <c r="A985" s="108"/>
      <c r="B985" s="109"/>
      <c r="C985" s="110"/>
      <c r="D985" s="110"/>
      <c r="E985" s="67"/>
      <c r="F985" s="14"/>
      <c r="G985" s="14"/>
      <c r="H985" s="111"/>
      <c r="I985" s="112"/>
    </row>
    <row r="986" spans="1:9" x14ac:dyDescent="0.25">
      <c r="A986" s="108"/>
      <c r="B986" s="109"/>
      <c r="C986" s="110"/>
      <c r="D986" s="110"/>
      <c r="E986" s="67"/>
      <c r="F986" s="14"/>
      <c r="G986" s="14"/>
      <c r="H986" s="111"/>
      <c r="I986" s="112"/>
    </row>
    <row r="987" spans="1:9" x14ac:dyDescent="0.25">
      <c r="A987" s="108"/>
      <c r="B987" s="109"/>
      <c r="C987" s="110"/>
      <c r="D987" s="110"/>
      <c r="E987" s="67"/>
      <c r="F987" s="14"/>
      <c r="G987" s="14"/>
      <c r="H987" s="111"/>
      <c r="I987" s="112"/>
    </row>
    <row r="988" spans="1:9" x14ac:dyDescent="0.25">
      <c r="A988" s="108"/>
      <c r="B988" s="109"/>
      <c r="C988" s="110"/>
      <c r="D988" s="110"/>
      <c r="E988" s="67"/>
      <c r="F988" s="14"/>
      <c r="G988" s="14"/>
      <c r="H988" s="111"/>
      <c r="I988" s="112"/>
    </row>
    <row r="989" spans="1:9" x14ac:dyDescent="0.25">
      <c r="A989" s="108"/>
      <c r="B989" s="109"/>
      <c r="C989" s="110"/>
      <c r="D989" s="110"/>
      <c r="E989" s="67"/>
      <c r="F989" s="14"/>
      <c r="G989" s="14"/>
      <c r="H989" s="111"/>
      <c r="I989" s="112"/>
    </row>
    <row r="990" spans="1:9" x14ac:dyDescent="0.25">
      <c r="A990" s="108"/>
      <c r="B990" s="109"/>
      <c r="C990" s="110"/>
      <c r="D990" s="110"/>
      <c r="E990" s="67"/>
      <c r="F990" s="14"/>
      <c r="G990" s="14"/>
      <c r="H990" s="111"/>
      <c r="I990" s="112"/>
    </row>
    <row r="991" spans="1:9" x14ac:dyDescent="0.25">
      <c r="A991" s="108"/>
      <c r="B991" s="109"/>
      <c r="C991" s="110"/>
      <c r="D991" s="110"/>
      <c r="E991" s="67"/>
      <c r="F991" s="14"/>
      <c r="G991" s="14"/>
      <c r="H991" s="111"/>
      <c r="I991" s="112"/>
    </row>
    <row r="992" spans="1:9" x14ac:dyDescent="0.25">
      <c r="A992" s="108"/>
      <c r="B992" s="109"/>
      <c r="C992" s="110"/>
      <c r="D992" s="110"/>
      <c r="E992" s="67"/>
      <c r="F992" s="14"/>
      <c r="G992" s="14"/>
      <c r="H992" s="111"/>
      <c r="I992" s="112"/>
    </row>
    <row r="993" spans="1:9" x14ac:dyDescent="0.25">
      <c r="A993" s="108"/>
      <c r="B993" s="109"/>
      <c r="C993" s="110"/>
      <c r="D993" s="110"/>
      <c r="E993" s="67"/>
      <c r="F993" s="14"/>
      <c r="G993" s="14"/>
      <c r="H993" s="111"/>
      <c r="I993" s="112"/>
    </row>
    <row r="994" spans="1:9" x14ac:dyDescent="0.25">
      <c r="A994" s="108"/>
      <c r="B994" s="109"/>
      <c r="C994" s="110"/>
      <c r="D994" s="110"/>
      <c r="E994" s="67"/>
      <c r="F994" s="14"/>
      <c r="G994" s="14"/>
      <c r="H994" s="111"/>
      <c r="I994" s="112"/>
    </row>
    <row r="995" spans="1:9" x14ac:dyDescent="0.25">
      <c r="A995" s="108"/>
      <c r="B995" s="109"/>
      <c r="C995" s="110"/>
      <c r="D995" s="110"/>
      <c r="E995" s="67"/>
      <c r="F995" s="14"/>
      <c r="G995" s="14"/>
      <c r="H995" s="111"/>
      <c r="I995" s="112"/>
    </row>
    <row r="996" spans="1:9" x14ac:dyDescent="0.25">
      <c r="A996" s="108"/>
      <c r="B996" s="109"/>
      <c r="C996" s="110"/>
      <c r="D996" s="110"/>
      <c r="E996" s="67"/>
      <c r="F996" s="14"/>
      <c r="G996" s="14"/>
      <c r="H996" s="111"/>
      <c r="I996" s="112"/>
    </row>
    <row r="997" spans="1:9" x14ac:dyDescent="0.25">
      <c r="A997" s="108"/>
      <c r="B997" s="109"/>
      <c r="C997" s="110"/>
      <c r="D997" s="110"/>
      <c r="E997" s="67"/>
      <c r="F997" s="14"/>
      <c r="G997" s="14"/>
      <c r="H997" s="111"/>
      <c r="I997" s="112"/>
    </row>
  </sheetData>
  <printOptions horizontalCentered="1" verticalCentered="1" gridLines="1"/>
  <pageMargins left="0.25" right="0.25" top="0.75" bottom="0.25" header="0" footer="0"/>
  <pageSetup scale="72" fitToHeight="6" orientation="landscape" r:id="rId1"/>
  <headerFooter>
    <oddHeader>&amp;C&amp;"-,Bold"&amp;14
&amp;F
&amp;A&amp;R
&amp;D</oddHeader>
    <oddFooter>&amp;C&amp;P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E2" sqref="E2"/>
    </sheetView>
  </sheetViews>
  <sheetFormatPr defaultColWidth="14.42578125" defaultRowHeight="15" customHeight="1" x14ac:dyDescent="0.25"/>
  <cols>
    <col min="1" max="1" width="43.7109375" customWidth="1"/>
    <col min="2" max="2" width="10.5703125" customWidth="1"/>
    <col min="3" max="3" width="16" customWidth="1"/>
    <col min="4" max="4" width="19.140625" customWidth="1"/>
    <col min="5" max="5" width="16.42578125" customWidth="1"/>
    <col min="6" max="6" width="8.7109375" customWidth="1"/>
    <col min="7" max="7" width="8.85546875" customWidth="1"/>
    <col min="8" max="26" width="8.7109375" customWidth="1"/>
  </cols>
  <sheetData>
    <row r="1" spans="1:26" ht="47.25" x14ac:dyDescent="0.25">
      <c r="A1" s="113" t="s">
        <v>360</v>
      </c>
      <c r="B1" s="113"/>
      <c r="C1" s="114" t="s">
        <v>361</v>
      </c>
      <c r="D1" s="114" t="s">
        <v>362</v>
      </c>
      <c r="E1" s="115" t="s">
        <v>363</v>
      </c>
      <c r="F1" s="116" t="s">
        <v>364</v>
      </c>
      <c r="G1" s="117" t="s">
        <v>365</v>
      </c>
    </row>
    <row r="2" spans="1:26" ht="30" x14ac:dyDescent="0.25">
      <c r="A2" s="118" t="s">
        <v>366</v>
      </c>
      <c r="B2" s="118" t="s">
        <v>367</v>
      </c>
      <c r="C2" s="119">
        <v>65</v>
      </c>
      <c r="D2" s="120">
        <v>950</v>
      </c>
      <c r="E2" s="121">
        <f>E23</f>
        <v>0.71</v>
      </c>
      <c r="F2" s="122">
        <f>+C2*D2*E2</f>
        <v>43842.5</v>
      </c>
      <c r="G2" s="123">
        <v>1102</v>
      </c>
    </row>
    <row r="3" spans="1:26" x14ac:dyDescent="0.25">
      <c r="A3" s="118"/>
      <c r="B3" s="118"/>
      <c r="C3" s="45"/>
      <c r="D3" s="120"/>
      <c r="E3" s="121"/>
      <c r="F3" s="124"/>
    </row>
    <row r="4" spans="1:26" x14ac:dyDescent="0.25">
      <c r="A4" s="125" t="s">
        <v>368</v>
      </c>
      <c r="B4" s="126" t="s">
        <v>367</v>
      </c>
      <c r="C4" s="119">
        <v>50</v>
      </c>
      <c r="D4" s="120">
        <v>125</v>
      </c>
      <c r="E4" s="127">
        <f>E20</f>
        <v>0.68</v>
      </c>
      <c r="F4" s="122">
        <f t="shared" ref="F4:F11" si="0">+C4*D4*E4</f>
        <v>4250</v>
      </c>
      <c r="G4" s="123">
        <v>1101</v>
      </c>
    </row>
    <row r="5" spans="1:26" x14ac:dyDescent="0.25">
      <c r="A5" s="126" t="s">
        <v>369</v>
      </c>
      <c r="B5" s="126" t="s">
        <v>367</v>
      </c>
      <c r="C5" s="45">
        <v>27</v>
      </c>
      <c r="D5" s="120">
        <v>150</v>
      </c>
      <c r="E5" s="121">
        <f>E25</f>
        <v>0.82</v>
      </c>
      <c r="F5" s="122">
        <f t="shared" si="0"/>
        <v>3321</v>
      </c>
      <c r="G5" s="123">
        <v>1101</v>
      </c>
    </row>
    <row r="6" spans="1:26" x14ac:dyDescent="0.25">
      <c r="A6" s="126" t="s">
        <v>370</v>
      </c>
      <c r="B6" s="126" t="s">
        <v>367</v>
      </c>
      <c r="C6" s="45">
        <v>12</v>
      </c>
      <c r="D6" s="120">
        <v>250</v>
      </c>
      <c r="E6" s="121">
        <f>E21</f>
        <v>0.56999999999999995</v>
      </c>
      <c r="F6" s="122">
        <f t="shared" si="0"/>
        <v>1709.9999999999998</v>
      </c>
      <c r="G6" s="123">
        <v>1103</v>
      </c>
    </row>
    <row r="7" spans="1:26" x14ac:dyDescent="0.25">
      <c r="A7" s="126" t="s">
        <v>371</v>
      </c>
      <c r="B7" s="126" t="s">
        <v>372</v>
      </c>
      <c r="C7" s="119">
        <v>20</v>
      </c>
      <c r="D7" s="120">
        <v>650</v>
      </c>
      <c r="E7" s="121">
        <f>E27</f>
        <v>0.63</v>
      </c>
      <c r="F7" s="122">
        <f t="shared" si="0"/>
        <v>8190</v>
      </c>
      <c r="G7" s="123">
        <v>1104</v>
      </c>
    </row>
    <row r="8" spans="1:26" x14ac:dyDescent="0.25">
      <c r="A8" s="126" t="s">
        <v>373</v>
      </c>
      <c r="B8" s="126" t="s">
        <v>372</v>
      </c>
      <c r="C8" s="45">
        <v>15</v>
      </c>
      <c r="D8" s="120">
        <v>550</v>
      </c>
      <c r="E8" s="121">
        <f>E26</f>
        <v>0.71</v>
      </c>
      <c r="F8" s="122">
        <f t="shared" si="0"/>
        <v>5857.5</v>
      </c>
      <c r="G8" s="123">
        <v>1104</v>
      </c>
    </row>
    <row r="9" spans="1:26" x14ac:dyDescent="0.25">
      <c r="A9" s="126" t="s">
        <v>374</v>
      </c>
      <c r="B9" s="125" t="s">
        <v>367</v>
      </c>
      <c r="C9" s="45">
        <v>20</v>
      </c>
      <c r="D9" s="120">
        <v>250</v>
      </c>
      <c r="E9" s="121">
        <f>E22</f>
        <v>0.65</v>
      </c>
      <c r="F9" s="122">
        <f t="shared" si="0"/>
        <v>3250</v>
      </c>
      <c r="G9" s="123">
        <v>1103</v>
      </c>
      <c r="H9" s="64"/>
    </row>
    <row r="10" spans="1:26" x14ac:dyDescent="0.25">
      <c r="A10" s="128" t="s">
        <v>375</v>
      </c>
      <c r="B10" s="128" t="s">
        <v>372</v>
      </c>
      <c r="C10" s="129">
        <v>12</v>
      </c>
      <c r="D10" s="130">
        <v>150</v>
      </c>
      <c r="E10" s="131">
        <v>0.65</v>
      </c>
      <c r="F10" s="132">
        <f t="shared" si="0"/>
        <v>1170</v>
      </c>
      <c r="G10" s="133">
        <v>1103</v>
      </c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</row>
    <row r="11" spans="1:26" x14ac:dyDescent="0.25">
      <c r="A11" s="126" t="s">
        <v>77</v>
      </c>
      <c r="B11" s="126" t="s">
        <v>372</v>
      </c>
      <c r="C11" s="45">
        <v>20</v>
      </c>
      <c r="D11" s="135">
        <v>700</v>
      </c>
      <c r="E11" s="127">
        <v>0.65</v>
      </c>
      <c r="F11" s="122">
        <f t="shared" si="0"/>
        <v>9100</v>
      </c>
      <c r="G11" s="123">
        <v>1105</v>
      </c>
    </row>
    <row r="12" spans="1:26" x14ac:dyDescent="0.25">
      <c r="E12" s="124" t="s">
        <v>376</v>
      </c>
      <c r="F12" s="122">
        <f>SUM(F2:F11)</f>
        <v>80691</v>
      </c>
    </row>
    <row r="16" spans="1:26" x14ac:dyDescent="0.25">
      <c r="A16" s="177" t="s">
        <v>377</v>
      </c>
      <c r="B16" s="178"/>
      <c r="C16" s="178"/>
      <c r="D16" s="137"/>
      <c r="E16" s="138"/>
    </row>
    <row r="17" spans="1:5" x14ac:dyDescent="0.25">
      <c r="A17" s="139" t="s">
        <v>378</v>
      </c>
      <c r="B17" s="137"/>
      <c r="C17" s="137"/>
      <c r="D17" s="137"/>
      <c r="E17" s="138"/>
    </row>
    <row r="18" spans="1:5" x14ac:dyDescent="0.25">
      <c r="A18" s="137"/>
      <c r="B18" s="137"/>
      <c r="C18" s="137"/>
      <c r="D18" s="137"/>
      <c r="E18" s="138"/>
    </row>
    <row r="19" spans="1:5" x14ac:dyDescent="0.25">
      <c r="A19" s="140" t="s">
        <v>379</v>
      </c>
      <c r="B19" s="140" t="s">
        <v>380</v>
      </c>
      <c r="C19" s="140" t="s">
        <v>381</v>
      </c>
      <c r="D19" s="140" t="s">
        <v>382</v>
      </c>
      <c r="E19" s="141" t="s">
        <v>383</v>
      </c>
    </row>
    <row r="20" spans="1:5" x14ac:dyDescent="0.25">
      <c r="A20" s="136" t="s">
        <v>384</v>
      </c>
      <c r="B20" s="142">
        <v>125</v>
      </c>
      <c r="C20" s="142">
        <v>3875</v>
      </c>
      <c r="D20" s="142">
        <v>2625</v>
      </c>
      <c r="E20" s="143">
        <v>0.68</v>
      </c>
    </row>
    <row r="21" spans="1:5" ht="15.75" customHeight="1" x14ac:dyDescent="0.25">
      <c r="A21" s="136" t="s">
        <v>385</v>
      </c>
      <c r="B21" s="142">
        <v>250</v>
      </c>
      <c r="C21" s="142">
        <v>5250</v>
      </c>
      <c r="D21" s="142">
        <v>3000</v>
      </c>
      <c r="E21" s="143">
        <v>0.56999999999999995</v>
      </c>
    </row>
    <row r="22" spans="1:5" ht="15.75" customHeight="1" x14ac:dyDescent="0.25">
      <c r="A22" s="136" t="s">
        <v>386</v>
      </c>
      <c r="B22" s="142">
        <v>250</v>
      </c>
      <c r="C22" s="142">
        <v>5000</v>
      </c>
      <c r="D22" s="142">
        <v>3250</v>
      </c>
      <c r="E22" s="143">
        <v>0.65</v>
      </c>
    </row>
    <row r="23" spans="1:5" ht="15.75" customHeight="1" x14ac:dyDescent="0.25">
      <c r="A23" s="136" t="s">
        <v>387</v>
      </c>
      <c r="B23" s="142">
        <v>950</v>
      </c>
      <c r="C23" s="142">
        <v>53200</v>
      </c>
      <c r="D23" s="142">
        <v>37550</v>
      </c>
      <c r="E23" s="143">
        <v>0.71</v>
      </c>
    </row>
    <row r="24" spans="1:5" ht="15.75" customHeight="1" x14ac:dyDescent="0.25">
      <c r="A24" s="136" t="s">
        <v>388</v>
      </c>
      <c r="B24" s="142">
        <v>125</v>
      </c>
      <c r="C24" s="142">
        <v>2875</v>
      </c>
      <c r="D24" s="142">
        <v>2000</v>
      </c>
      <c r="E24" s="143">
        <v>0.7</v>
      </c>
    </row>
    <row r="25" spans="1:5" ht="15.75" customHeight="1" x14ac:dyDescent="0.25">
      <c r="A25" s="136" t="s">
        <v>389</v>
      </c>
      <c r="B25" s="142">
        <v>150</v>
      </c>
      <c r="C25" s="142">
        <v>5850</v>
      </c>
      <c r="D25" s="142">
        <v>4800</v>
      </c>
      <c r="E25" s="143">
        <v>0.82</v>
      </c>
    </row>
    <row r="26" spans="1:5" ht="15.75" customHeight="1" x14ac:dyDescent="0.25">
      <c r="A26" s="136" t="s">
        <v>390</v>
      </c>
      <c r="B26" s="142">
        <v>550</v>
      </c>
      <c r="C26" s="142">
        <v>7700</v>
      </c>
      <c r="D26" s="142">
        <v>5450</v>
      </c>
      <c r="E26" s="143">
        <v>0.71</v>
      </c>
    </row>
    <row r="27" spans="1:5" ht="15.75" customHeight="1" x14ac:dyDescent="0.25">
      <c r="A27" s="136" t="s">
        <v>391</v>
      </c>
      <c r="B27" s="142">
        <v>650</v>
      </c>
      <c r="C27" s="142">
        <v>11700</v>
      </c>
      <c r="D27" s="142">
        <v>7400</v>
      </c>
      <c r="E27" s="143">
        <v>0.63</v>
      </c>
    </row>
    <row r="28" spans="1:5" ht="15.75" customHeight="1" x14ac:dyDescent="0.25">
      <c r="A28" s="136" t="s">
        <v>77</v>
      </c>
      <c r="B28" s="142">
        <v>600</v>
      </c>
      <c r="C28" s="142">
        <v>12000</v>
      </c>
      <c r="D28" s="142">
        <v>7650</v>
      </c>
      <c r="E28" s="143">
        <v>0.64</v>
      </c>
    </row>
    <row r="29" spans="1:5" ht="15.75" customHeight="1" x14ac:dyDescent="0.25">
      <c r="A29" s="137"/>
      <c r="B29" s="136" t="s">
        <v>392</v>
      </c>
      <c r="C29" s="142">
        <v>107450</v>
      </c>
      <c r="D29" s="142">
        <v>73725</v>
      </c>
      <c r="E29" s="143">
        <v>0.69</v>
      </c>
    </row>
    <row r="30" spans="1:5" ht="15.75" customHeight="1" x14ac:dyDescent="0.25">
      <c r="A30" s="137"/>
      <c r="B30" s="137"/>
      <c r="C30" s="137"/>
      <c r="D30" s="137"/>
      <c r="E30" s="138"/>
    </row>
    <row r="31" spans="1:5" ht="15.75" customHeight="1" x14ac:dyDescent="0.25"/>
    <row r="32" spans="1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A16:C16"/>
  </mergeCells>
  <printOptions horizontalCentered="1" verticalCentered="1"/>
  <pageMargins left="0.45" right="0.45" top="1" bottom="0.5" header="0" footer="0"/>
  <pageSetup orientation="landscape" r:id="rId1"/>
  <headerFooter>
    <oddHeader>&amp;C&amp;"-,Bold"&amp;14&amp;F
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999"/>
  <sheetViews>
    <sheetView workbookViewId="0">
      <selection activeCell="L9" sqref="L9"/>
    </sheetView>
  </sheetViews>
  <sheetFormatPr defaultColWidth="14.42578125" defaultRowHeight="15" customHeight="1" x14ac:dyDescent="0.25"/>
  <cols>
    <col min="1" max="3" width="14" customWidth="1"/>
    <col min="4" max="4" width="12.42578125" customWidth="1"/>
    <col min="5" max="5" width="15" customWidth="1"/>
    <col min="6" max="7" width="12.42578125" customWidth="1"/>
    <col min="8" max="8" width="17.28515625" customWidth="1"/>
    <col min="9" max="9" width="12.7109375" customWidth="1"/>
    <col min="10" max="28" width="8.7109375" customWidth="1"/>
  </cols>
  <sheetData>
    <row r="1" spans="1:28" ht="31.5" x14ac:dyDescent="0.25">
      <c r="A1" s="144" t="s">
        <v>393</v>
      </c>
      <c r="B1" s="145" t="s">
        <v>394</v>
      </c>
      <c r="C1" s="145" t="s">
        <v>395</v>
      </c>
      <c r="D1" s="146" t="s">
        <v>396</v>
      </c>
      <c r="E1" s="147" t="s">
        <v>397</v>
      </c>
      <c r="F1" s="147" t="s">
        <v>398</v>
      </c>
      <c r="G1" s="146" t="s">
        <v>399</v>
      </c>
      <c r="H1" s="148" t="s">
        <v>400</v>
      </c>
      <c r="I1" s="149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</row>
    <row r="2" spans="1:28" ht="26.25" x14ac:dyDescent="0.25">
      <c r="A2" s="151" t="s">
        <v>401</v>
      </c>
      <c r="B2" s="152" t="s">
        <v>402</v>
      </c>
      <c r="C2" s="152" t="s">
        <v>403</v>
      </c>
      <c r="D2" s="153"/>
      <c r="E2" s="153"/>
      <c r="F2" s="153">
        <v>2000</v>
      </c>
      <c r="G2" s="153"/>
      <c r="H2" s="154">
        <f t="shared" ref="H2:H20" si="0">SUM(D2:G2)</f>
        <v>2000</v>
      </c>
      <c r="I2" s="149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</row>
    <row r="3" spans="1:28" ht="26.25" x14ac:dyDescent="0.25">
      <c r="A3" s="155" t="s">
        <v>404</v>
      </c>
      <c r="B3" s="156" t="s">
        <v>405</v>
      </c>
      <c r="C3" s="157" t="s">
        <v>406</v>
      </c>
      <c r="D3" s="158">
        <v>2500</v>
      </c>
      <c r="E3" s="159"/>
      <c r="F3" s="159"/>
      <c r="G3" s="159"/>
      <c r="H3" s="154">
        <f t="shared" si="0"/>
        <v>2500</v>
      </c>
      <c r="I3" s="149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</row>
    <row r="4" spans="1:28" x14ac:dyDescent="0.25">
      <c r="A4" s="151" t="s">
        <v>407</v>
      </c>
      <c r="B4" s="152" t="s">
        <v>408</v>
      </c>
      <c r="C4" s="152" t="s">
        <v>409</v>
      </c>
      <c r="D4" s="160">
        <v>2500</v>
      </c>
      <c r="E4" s="153"/>
      <c r="F4" s="153">
        <v>1500</v>
      </c>
      <c r="G4" s="153"/>
      <c r="H4" s="154">
        <f t="shared" si="0"/>
        <v>4000</v>
      </c>
      <c r="I4" s="149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</row>
    <row r="5" spans="1:28" x14ac:dyDescent="0.25">
      <c r="A5" s="151" t="s">
        <v>410</v>
      </c>
      <c r="B5" s="152" t="s">
        <v>411</v>
      </c>
      <c r="C5" s="152" t="s">
        <v>386</v>
      </c>
      <c r="D5" s="153"/>
      <c r="E5" s="153"/>
      <c r="F5" s="153"/>
      <c r="G5" s="153">
        <v>2500</v>
      </c>
      <c r="H5" s="154">
        <f t="shared" si="0"/>
        <v>2500</v>
      </c>
      <c r="I5" s="149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</row>
    <row r="6" spans="1:28" ht="39" x14ac:dyDescent="0.25">
      <c r="A6" s="161" t="s">
        <v>412</v>
      </c>
      <c r="B6" s="152"/>
      <c r="C6" s="162" t="s">
        <v>413</v>
      </c>
      <c r="D6" s="160">
        <v>700</v>
      </c>
      <c r="E6" s="153"/>
      <c r="F6" s="153"/>
      <c r="G6" s="153"/>
      <c r="H6" s="154">
        <f t="shared" si="0"/>
        <v>700</v>
      </c>
      <c r="I6" s="149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</row>
    <row r="7" spans="1:28" x14ac:dyDescent="0.25">
      <c r="A7" s="151" t="s">
        <v>414</v>
      </c>
      <c r="B7" s="152" t="s">
        <v>415</v>
      </c>
      <c r="C7" s="152" t="s">
        <v>416</v>
      </c>
      <c r="D7" s="153">
        <v>4500</v>
      </c>
      <c r="E7" s="153">
        <v>3000</v>
      </c>
      <c r="F7" s="153"/>
      <c r="G7" s="153"/>
      <c r="H7" s="154">
        <f t="shared" si="0"/>
        <v>7500</v>
      </c>
      <c r="I7" s="149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48"/>
      <c r="AA7" s="48"/>
      <c r="AB7" s="48"/>
    </row>
    <row r="8" spans="1:28" x14ac:dyDescent="0.25">
      <c r="A8" s="155" t="s">
        <v>417</v>
      </c>
      <c r="B8" s="156" t="s">
        <v>418</v>
      </c>
      <c r="C8" s="156" t="s">
        <v>409</v>
      </c>
      <c r="D8" s="163">
        <v>1500</v>
      </c>
      <c r="E8" s="164"/>
      <c r="F8" s="164">
        <v>1500</v>
      </c>
      <c r="G8" s="165"/>
      <c r="H8" s="154">
        <f t="shared" si="0"/>
        <v>3000</v>
      </c>
      <c r="I8" s="149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</row>
    <row r="9" spans="1:28" ht="26.25" x14ac:dyDescent="0.25">
      <c r="A9" s="151" t="s">
        <v>419</v>
      </c>
      <c r="B9" s="152" t="s">
        <v>420</v>
      </c>
      <c r="C9" s="152" t="s">
        <v>421</v>
      </c>
      <c r="D9" s="153">
        <v>3000</v>
      </c>
      <c r="E9" s="153"/>
      <c r="F9" s="153">
        <v>3000</v>
      </c>
      <c r="G9" s="153"/>
      <c r="H9" s="154">
        <f t="shared" si="0"/>
        <v>6000</v>
      </c>
      <c r="I9" s="149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</row>
    <row r="10" spans="1:28" ht="26.25" x14ac:dyDescent="0.25">
      <c r="A10" s="151" t="s">
        <v>422</v>
      </c>
      <c r="B10" s="152" t="s">
        <v>423</v>
      </c>
      <c r="C10" s="152" t="s">
        <v>424</v>
      </c>
      <c r="D10" s="160">
        <v>3200</v>
      </c>
      <c r="E10" s="153"/>
      <c r="F10" s="153">
        <v>3000</v>
      </c>
      <c r="G10" s="153"/>
      <c r="H10" s="154">
        <f t="shared" si="0"/>
        <v>6200</v>
      </c>
      <c r="I10" s="149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</row>
    <row r="11" spans="1:28" ht="26.25" x14ac:dyDescent="0.25">
      <c r="A11" s="151" t="s">
        <v>425</v>
      </c>
      <c r="B11" s="152" t="s">
        <v>426</v>
      </c>
      <c r="C11" s="162" t="s">
        <v>406</v>
      </c>
      <c r="D11" s="160">
        <v>1500</v>
      </c>
      <c r="E11" s="153"/>
      <c r="F11" s="153"/>
      <c r="G11" s="153"/>
      <c r="H11" s="154">
        <f t="shared" si="0"/>
        <v>1500</v>
      </c>
      <c r="I11" s="149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</row>
    <row r="12" spans="1:28" ht="26.25" x14ac:dyDescent="0.25">
      <c r="A12" s="161" t="s">
        <v>412</v>
      </c>
      <c r="B12" s="152"/>
      <c r="C12" s="162" t="s">
        <v>427</v>
      </c>
      <c r="D12" s="160">
        <v>500</v>
      </c>
      <c r="E12" s="153"/>
      <c r="F12" s="153"/>
      <c r="G12" s="153"/>
      <c r="H12" s="154">
        <f t="shared" si="0"/>
        <v>500</v>
      </c>
      <c r="I12" s="149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</row>
    <row r="13" spans="1:28" x14ac:dyDescent="0.25">
      <c r="A13" s="151" t="s">
        <v>428</v>
      </c>
      <c r="B13" s="152" t="s">
        <v>429</v>
      </c>
      <c r="C13" s="152"/>
      <c r="D13" s="160">
        <v>2500</v>
      </c>
      <c r="E13" s="153"/>
      <c r="F13" s="153"/>
      <c r="G13" s="153"/>
      <c r="H13" s="154">
        <f t="shared" si="0"/>
        <v>2500</v>
      </c>
      <c r="I13" s="149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</row>
    <row r="14" spans="1:28" x14ac:dyDescent="0.25">
      <c r="A14" s="151" t="s">
        <v>430</v>
      </c>
      <c r="B14" s="152" t="s">
        <v>429</v>
      </c>
      <c r="C14" s="152"/>
      <c r="D14" s="160">
        <v>500</v>
      </c>
      <c r="E14" s="153"/>
      <c r="F14" s="153"/>
      <c r="G14" s="153"/>
      <c r="H14" s="154">
        <f t="shared" si="0"/>
        <v>500</v>
      </c>
      <c r="I14" s="149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</row>
    <row r="15" spans="1:28" x14ac:dyDescent="0.25">
      <c r="A15" s="151" t="s">
        <v>431</v>
      </c>
      <c r="B15" s="152" t="s">
        <v>429</v>
      </c>
      <c r="C15" s="152"/>
      <c r="D15" s="153">
        <v>2000</v>
      </c>
      <c r="E15" s="153"/>
      <c r="F15" s="153"/>
      <c r="G15" s="153"/>
      <c r="H15" s="154">
        <f t="shared" si="0"/>
        <v>2000</v>
      </c>
      <c r="I15" s="149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</row>
    <row r="16" spans="1:28" x14ac:dyDescent="0.25">
      <c r="A16" s="151" t="s">
        <v>432</v>
      </c>
      <c r="B16" s="152" t="s">
        <v>429</v>
      </c>
      <c r="C16" s="152"/>
      <c r="D16" s="153">
        <v>3000</v>
      </c>
      <c r="E16" s="153"/>
      <c r="F16" s="153"/>
      <c r="G16" s="153"/>
      <c r="H16" s="154">
        <f t="shared" si="0"/>
        <v>3000</v>
      </c>
      <c r="I16" s="149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</row>
    <row r="17" spans="1:25" x14ac:dyDescent="0.25">
      <c r="A17" s="151" t="s">
        <v>433</v>
      </c>
      <c r="B17" s="152" t="s">
        <v>434</v>
      </c>
      <c r="C17" s="152" t="s">
        <v>435</v>
      </c>
      <c r="D17" s="160">
        <v>2500</v>
      </c>
      <c r="E17" s="160">
        <v>2000</v>
      </c>
      <c r="F17" s="153"/>
      <c r="G17" s="153"/>
      <c r="H17" s="154">
        <f t="shared" si="0"/>
        <v>4500</v>
      </c>
      <c r="I17" s="149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</row>
    <row r="18" spans="1:25" ht="26.25" x14ac:dyDescent="0.25">
      <c r="A18" s="161" t="s">
        <v>412</v>
      </c>
      <c r="B18" s="152"/>
      <c r="C18" s="162" t="s">
        <v>436</v>
      </c>
      <c r="D18" s="160">
        <v>1750</v>
      </c>
      <c r="E18" s="153"/>
      <c r="F18" s="153"/>
      <c r="G18" s="153"/>
      <c r="H18" s="154">
        <f t="shared" si="0"/>
        <v>1750</v>
      </c>
      <c r="I18" s="149"/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</row>
    <row r="19" spans="1:25" ht="15.75" customHeight="1" x14ac:dyDescent="0.25">
      <c r="A19" s="151" t="s">
        <v>437</v>
      </c>
      <c r="B19" s="152" t="s">
        <v>438</v>
      </c>
      <c r="C19" s="152" t="s">
        <v>435</v>
      </c>
      <c r="D19" s="160">
        <v>2750</v>
      </c>
      <c r="E19" s="160">
        <v>2000</v>
      </c>
      <c r="F19" s="153"/>
      <c r="G19" s="153"/>
      <c r="H19" s="154">
        <f t="shared" si="0"/>
        <v>4750</v>
      </c>
      <c r="I19" s="149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</row>
    <row r="20" spans="1:25" ht="15.75" customHeight="1" x14ac:dyDescent="0.25">
      <c r="A20" s="161" t="s">
        <v>439</v>
      </c>
      <c r="B20" s="152"/>
      <c r="C20" s="152"/>
      <c r="D20" s="160"/>
      <c r="E20" s="160"/>
      <c r="F20" s="153"/>
      <c r="G20" s="160">
        <v>2000</v>
      </c>
      <c r="H20" s="154">
        <f t="shared" si="0"/>
        <v>2000</v>
      </c>
      <c r="I20" s="149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</row>
    <row r="21" spans="1:25" ht="15.75" customHeight="1" x14ac:dyDescent="0.25">
      <c r="A21" s="166" t="s">
        <v>440</v>
      </c>
      <c r="B21" s="167"/>
      <c r="C21" s="167"/>
      <c r="D21" s="154">
        <f t="shared" ref="D21:F21" si="1">SUM(D2:D19)</f>
        <v>34900</v>
      </c>
      <c r="E21" s="154">
        <f t="shared" si="1"/>
        <v>7000</v>
      </c>
      <c r="F21" s="154">
        <f t="shared" si="1"/>
        <v>11000</v>
      </c>
      <c r="G21" s="154">
        <f t="shared" ref="G21:H21" si="2">SUM(G2:G20)</f>
        <v>4500</v>
      </c>
      <c r="H21" s="154">
        <f t="shared" si="2"/>
        <v>57400</v>
      </c>
      <c r="I21" s="168"/>
    </row>
    <row r="22" spans="1:25" ht="15.75" customHeight="1" x14ac:dyDescent="0.25">
      <c r="B22" s="108"/>
      <c r="C22" s="108"/>
      <c r="H22" s="108"/>
      <c r="I22" s="108"/>
    </row>
    <row r="23" spans="1:25" ht="15.75" customHeight="1" x14ac:dyDescent="0.25">
      <c r="B23" s="108"/>
      <c r="C23" s="108"/>
      <c r="H23" s="108"/>
      <c r="I23" s="108"/>
    </row>
    <row r="24" spans="1:25" ht="15.75" customHeight="1" x14ac:dyDescent="0.25">
      <c r="B24" s="108"/>
      <c r="C24" s="108"/>
      <c r="D24" s="169"/>
      <c r="E24" s="169"/>
      <c r="F24" s="169"/>
      <c r="G24" s="169"/>
      <c r="H24" s="108"/>
      <c r="I24" s="108"/>
    </row>
    <row r="25" spans="1:25" ht="15.75" customHeight="1" x14ac:dyDescent="0.25">
      <c r="B25" s="108"/>
      <c r="C25" s="108"/>
      <c r="H25" s="108"/>
      <c r="I25" s="108"/>
    </row>
    <row r="26" spans="1:25" ht="15.75" customHeight="1" x14ac:dyDescent="0.25">
      <c r="B26" s="108"/>
      <c r="C26" s="108"/>
      <c r="H26" s="108"/>
      <c r="I26" s="108"/>
    </row>
    <row r="27" spans="1:25" ht="15.75" customHeight="1" x14ac:dyDescent="0.25">
      <c r="B27" s="108"/>
      <c r="C27" s="108"/>
      <c r="H27" s="108"/>
      <c r="I27" s="108"/>
    </row>
    <row r="28" spans="1:25" ht="15.75" customHeight="1" x14ac:dyDescent="0.25">
      <c r="B28" s="108"/>
      <c r="C28" s="108"/>
      <c r="H28" s="108"/>
      <c r="I28" s="108"/>
    </row>
    <row r="29" spans="1:25" ht="15.75" customHeight="1" x14ac:dyDescent="0.25">
      <c r="B29" s="108"/>
      <c r="C29" s="108"/>
      <c r="H29" s="108"/>
      <c r="I29" s="108"/>
    </row>
    <row r="30" spans="1:25" ht="15.75" customHeight="1" x14ac:dyDescent="0.25">
      <c r="B30" s="108"/>
      <c r="C30" s="108"/>
      <c r="H30" s="108"/>
      <c r="I30" s="108"/>
    </row>
    <row r="31" spans="1:25" ht="15.75" customHeight="1" x14ac:dyDescent="0.25">
      <c r="B31" s="108"/>
      <c r="C31" s="108"/>
      <c r="H31" s="108"/>
      <c r="I31" s="108"/>
    </row>
    <row r="32" spans="1:25" ht="15.75" customHeight="1" x14ac:dyDescent="0.25">
      <c r="B32" s="108"/>
      <c r="C32" s="108"/>
      <c r="H32" s="108"/>
      <c r="I32" s="108"/>
    </row>
    <row r="33" spans="2:9" ht="15.75" customHeight="1" x14ac:dyDescent="0.25">
      <c r="B33" s="108"/>
      <c r="C33" s="108"/>
      <c r="H33" s="108"/>
      <c r="I33" s="108"/>
    </row>
    <row r="34" spans="2:9" ht="15.75" customHeight="1" x14ac:dyDescent="0.25">
      <c r="B34" s="108"/>
      <c r="C34" s="108"/>
      <c r="H34" s="108"/>
      <c r="I34" s="108"/>
    </row>
    <row r="35" spans="2:9" ht="15.75" customHeight="1" x14ac:dyDescent="0.25">
      <c r="B35" s="108"/>
      <c r="C35" s="108"/>
      <c r="H35" s="108"/>
      <c r="I35" s="108"/>
    </row>
    <row r="36" spans="2:9" ht="15.75" customHeight="1" x14ac:dyDescent="0.25">
      <c r="B36" s="108"/>
      <c r="C36" s="108"/>
      <c r="H36" s="108"/>
      <c r="I36" s="108"/>
    </row>
    <row r="37" spans="2:9" ht="15.75" customHeight="1" x14ac:dyDescent="0.25">
      <c r="B37" s="108"/>
      <c r="C37" s="108"/>
      <c r="H37" s="108"/>
      <c r="I37" s="108"/>
    </row>
    <row r="38" spans="2:9" ht="15.75" customHeight="1" x14ac:dyDescent="0.25">
      <c r="B38" s="108"/>
      <c r="C38" s="108"/>
      <c r="H38" s="108"/>
      <c r="I38" s="108"/>
    </row>
    <row r="39" spans="2:9" ht="15.75" customHeight="1" x14ac:dyDescent="0.25">
      <c r="B39" s="108"/>
      <c r="C39" s="108"/>
      <c r="H39" s="108"/>
      <c r="I39" s="108"/>
    </row>
    <row r="40" spans="2:9" ht="15.75" customHeight="1" x14ac:dyDescent="0.25">
      <c r="B40" s="108"/>
      <c r="C40" s="108"/>
      <c r="H40" s="108"/>
      <c r="I40" s="108"/>
    </row>
    <row r="41" spans="2:9" ht="15.75" customHeight="1" x14ac:dyDescent="0.25">
      <c r="B41" s="108"/>
      <c r="C41" s="108"/>
      <c r="H41" s="108"/>
      <c r="I41" s="108"/>
    </row>
    <row r="42" spans="2:9" ht="15.75" customHeight="1" x14ac:dyDescent="0.25">
      <c r="B42" s="108"/>
      <c r="C42" s="108"/>
      <c r="H42" s="108"/>
      <c r="I42" s="108"/>
    </row>
    <row r="43" spans="2:9" ht="15.75" customHeight="1" x14ac:dyDescent="0.25">
      <c r="B43" s="108"/>
      <c r="C43" s="108"/>
      <c r="H43" s="108"/>
      <c r="I43" s="108"/>
    </row>
    <row r="44" spans="2:9" ht="15.75" customHeight="1" x14ac:dyDescent="0.25">
      <c r="B44" s="108"/>
      <c r="C44" s="108"/>
      <c r="H44" s="108"/>
      <c r="I44" s="108"/>
    </row>
    <row r="45" spans="2:9" ht="15.75" customHeight="1" x14ac:dyDescent="0.25">
      <c r="B45" s="108"/>
      <c r="C45" s="108"/>
      <c r="H45" s="108"/>
      <c r="I45" s="108"/>
    </row>
    <row r="46" spans="2:9" ht="15.75" customHeight="1" x14ac:dyDescent="0.25">
      <c r="B46" s="108"/>
      <c r="C46" s="108"/>
      <c r="H46" s="108"/>
      <c r="I46" s="108"/>
    </row>
    <row r="47" spans="2:9" ht="15.75" customHeight="1" x14ac:dyDescent="0.25">
      <c r="B47" s="108"/>
      <c r="C47" s="108"/>
      <c r="H47" s="108"/>
      <c r="I47" s="108"/>
    </row>
    <row r="48" spans="2:9" ht="15.75" customHeight="1" x14ac:dyDescent="0.25">
      <c r="B48" s="108"/>
      <c r="C48" s="108"/>
      <c r="H48" s="108"/>
      <c r="I48" s="108"/>
    </row>
    <row r="49" spans="2:9" ht="15.75" customHeight="1" x14ac:dyDescent="0.25">
      <c r="B49" s="108"/>
      <c r="C49" s="108"/>
      <c r="H49" s="108"/>
      <c r="I49" s="108"/>
    </row>
    <row r="50" spans="2:9" ht="15.75" customHeight="1" x14ac:dyDescent="0.25">
      <c r="B50" s="108"/>
      <c r="C50" s="108"/>
      <c r="H50" s="108"/>
      <c r="I50" s="108"/>
    </row>
    <row r="51" spans="2:9" ht="15.75" customHeight="1" x14ac:dyDescent="0.25">
      <c r="B51" s="108"/>
      <c r="C51" s="108"/>
      <c r="H51" s="108"/>
      <c r="I51" s="108"/>
    </row>
    <row r="52" spans="2:9" ht="15.75" customHeight="1" x14ac:dyDescent="0.25">
      <c r="B52" s="108"/>
      <c r="C52" s="108"/>
      <c r="H52" s="108"/>
      <c r="I52" s="108"/>
    </row>
    <row r="53" spans="2:9" ht="15.75" customHeight="1" x14ac:dyDescent="0.25">
      <c r="B53" s="108"/>
      <c r="C53" s="108"/>
      <c r="H53" s="108"/>
      <c r="I53" s="108"/>
    </row>
    <row r="54" spans="2:9" ht="15.75" customHeight="1" x14ac:dyDescent="0.25">
      <c r="B54" s="108"/>
      <c r="C54" s="108"/>
      <c r="H54" s="108"/>
      <c r="I54" s="108"/>
    </row>
    <row r="55" spans="2:9" ht="15.75" customHeight="1" x14ac:dyDescent="0.25">
      <c r="B55" s="108"/>
      <c r="C55" s="108"/>
      <c r="H55" s="108"/>
      <c r="I55" s="108"/>
    </row>
    <row r="56" spans="2:9" ht="15.75" customHeight="1" x14ac:dyDescent="0.25">
      <c r="B56" s="108"/>
      <c r="C56" s="108"/>
      <c r="H56" s="108"/>
      <c r="I56" s="108"/>
    </row>
    <row r="57" spans="2:9" ht="15.75" customHeight="1" x14ac:dyDescent="0.25">
      <c r="B57" s="108"/>
      <c r="C57" s="108"/>
      <c r="H57" s="108"/>
      <c r="I57" s="108"/>
    </row>
    <row r="58" spans="2:9" ht="15.75" customHeight="1" x14ac:dyDescent="0.25">
      <c r="B58" s="108"/>
      <c r="C58" s="108"/>
      <c r="H58" s="108"/>
      <c r="I58" s="108"/>
    </row>
    <row r="59" spans="2:9" ht="15.75" customHeight="1" x14ac:dyDescent="0.25">
      <c r="B59" s="108"/>
      <c r="C59" s="108"/>
      <c r="H59" s="108"/>
      <c r="I59" s="108"/>
    </row>
    <row r="60" spans="2:9" ht="15.75" customHeight="1" x14ac:dyDescent="0.25">
      <c r="B60" s="108"/>
      <c r="C60" s="108"/>
      <c r="H60" s="108"/>
      <c r="I60" s="108"/>
    </row>
    <row r="61" spans="2:9" ht="15.75" customHeight="1" x14ac:dyDescent="0.25">
      <c r="B61" s="108"/>
      <c r="C61" s="108"/>
      <c r="H61" s="108"/>
      <c r="I61" s="108"/>
    </row>
    <row r="62" spans="2:9" ht="15.75" customHeight="1" x14ac:dyDescent="0.25">
      <c r="B62" s="108"/>
      <c r="C62" s="108"/>
      <c r="H62" s="108"/>
      <c r="I62" s="108"/>
    </row>
    <row r="63" spans="2:9" ht="15.75" customHeight="1" x14ac:dyDescent="0.25">
      <c r="B63" s="108"/>
      <c r="C63" s="108"/>
      <c r="H63" s="108"/>
      <c r="I63" s="108"/>
    </row>
    <row r="64" spans="2:9" ht="15.75" customHeight="1" x14ac:dyDescent="0.25">
      <c r="B64" s="108"/>
      <c r="C64" s="108"/>
      <c r="H64" s="108"/>
      <c r="I64" s="108"/>
    </row>
    <row r="65" spans="2:9" ht="15.75" customHeight="1" x14ac:dyDescent="0.25">
      <c r="B65" s="108"/>
      <c r="C65" s="108"/>
      <c r="H65" s="108"/>
      <c r="I65" s="108"/>
    </row>
    <row r="66" spans="2:9" ht="15.75" customHeight="1" x14ac:dyDescent="0.25">
      <c r="B66" s="108"/>
      <c r="C66" s="108"/>
      <c r="H66" s="108"/>
      <c r="I66" s="108"/>
    </row>
    <row r="67" spans="2:9" ht="15.75" customHeight="1" x14ac:dyDescent="0.25">
      <c r="B67" s="108"/>
      <c r="C67" s="108"/>
      <c r="H67" s="108"/>
      <c r="I67" s="108"/>
    </row>
    <row r="68" spans="2:9" ht="15.75" customHeight="1" x14ac:dyDescent="0.25">
      <c r="B68" s="108"/>
      <c r="C68" s="108"/>
      <c r="H68" s="108"/>
      <c r="I68" s="108"/>
    </row>
    <row r="69" spans="2:9" ht="15.75" customHeight="1" x14ac:dyDescent="0.25">
      <c r="B69" s="108"/>
      <c r="C69" s="108"/>
      <c r="H69" s="108"/>
      <c r="I69" s="108"/>
    </row>
    <row r="70" spans="2:9" ht="15.75" customHeight="1" x14ac:dyDescent="0.25">
      <c r="B70" s="108"/>
      <c r="C70" s="108"/>
      <c r="H70" s="108"/>
      <c r="I70" s="108"/>
    </row>
    <row r="71" spans="2:9" ht="15.75" customHeight="1" x14ac:dyDescent="0.25">
      <c r="B71" s="108"/>
      <c r="C71" s="108"/>
      <c r="H71" s="108"/>
      <c r="I71" s="108"/>
    </row>
    <row r="72" spans="2:9" ht="15.75" customHeight="1" x14ac:dyDescent="0.25">
      <c r="B72" s="108"/>
      <c r="C72" s="108"/>
      <c r="H72" s="108"/>
      <c r="I72" s="108"/>
    </row>
    <row r="73" spans="2:9" ht="15.75" customHeight="1" x14ac:dyDescent="0.25">
      <c r="B73" s="108"/>
      <c r="C73" s="108"/>
      <c r="H73" s="108"/>
      <c r="I73" s="108"/>
    </row>
    <row r="74" spans="2:9" ht="15.75" customHeight="1" x14ac:dyDescent="0.25">
      <c r="B74" s="108"/>
      <c r="C74" s="108"/>
      <c r="H74" s="108"/>
      <c r="I74" s="108"/>
    </row>
    <row r="75" spans="2:9" ht="15.75" customHeight="1" x14ac:dyDescent="0.25">
      <c r="B75" s="108"/>
      <c r="C75" s="108"/>
      <c r="H75" s="108"/>
      <c r="I75" s="108"/>
    </row>
    <row r="76" spans="2:9" ht="15.75" customHeight="1" x14ac:dyDescent="0.25">
      <c r="B76" s="108"/>
      <c r="C76" s="108"/>
      <c r="H76" s="108"/>
      <c r="I76" s="108"/>
    </row>
    <row r="77" spans="2:9" ht="15.75" customHeight="1" x14ac:dyDescent="0.25">
      <c r="B77" s="108"/>
      <c r="C77" s="108"/>
      <c r="H77" s="108"/>
      <c r="I77" s="108"/>
    </row>
    <row r="78" spans="2:9" ht="15.75" customHeight="1" x14ac:dyDescent="0.25">
      <c r="B78" s="108"/>
      <c r="C78" s="108"/>
      <c r="H78" s="108"/>
      <c r="I78" s="108"/>
    </row>
    <row r="79" spans="2:9" ht="15.75" customHeight="1" x14ac:dyDescent="0.25">
      <c r="B79" s="108"/>
      <c r="C79" s="108"/>
      <c r="H79" s="108"/>
      <c r="I79" s="108"/>
    </row>
    <row r="80" spans="2:9" ht="15.75" customHeight="1" x14ac:dyDescent="0.25">
      <c r="B80" s="108"/>
      <c r="C80" s="108"/>
      <c r="H80" s="108"/>
      <c r="I80" s="108"/>
    </row>
    <row r="81" spans="2:9" ht="15.75" customHeight="1" x14ac:dyDescent="0.25">
      <c r="B81" s="108"/>
      <c r="C81" s="108"/>
      <c r="H81" s="108"/>
      <c r="I81" s="108"/>
    </row>
    <row r="82" spans="2:9" ht="15.75" customHeight="1" x14ac:dyDescent="0.25">
      <c r="B82" s="108"/>
      <c r="C82" s="108"/>
      <c r="H82" s="108"/>
      <c r="I82" s="108"/>
    </row>
    <row r="83" spans="2:9" ht="15.75" customHeight="1" x14ac:dyDescent="0.25">
      <c r="B83" s="108"/>
      <c r="C83" s="108"/>
      <c r="H83" s="108"/>
      <c r="I83" s="108"/>
    </row>
    <row r="84" spans="2:9" ht="15.75" customHeight="1" x14ac:dyDescent="0.25">
      <c r="B84" s="108"/>
      <c r="C84" s="108"/>
      <c r="H84" s="108"/>
      <c r="I84" s="108"/>
    </row>
    <row r="85" spans="2:9" ht="15.75" customHeight="1" x14ac:dyDescent="0.25">
      <c r="B85" s="108"/>
      <c r="C85" s="108"/>
      <c r="H85" s="108"/>
      <c r="I85" s="108"/>
    </row>
    <row r="86" spans="2:9" ht="15.75" customHeight="1" x14ac:dyDescent="0.25">
      <c r="B86" s="108"/>
      <c r="C86" s="108"/>
      <c r="H86" s="108"/>
      <c r="I86" s="108"/>
    </row>
    <row r="87" spans="2:9" ht="15.75" customHeight="1" x14ac:dyDescent="0.25">
      <c r="B87" s="108"/>
      <c r="C87" s="108"/>
      <c r="H87" s="108"/>
      <c r="I87" s="108"/>
    </row>
    <row r="88" spans="2:9" ht="15.75" customHeight="1" x14ac:dyDescent="0.25">
      <c r="B88" s="108"/>
      <c r="C88" s="108"/>
      <c r="H88" s="108"/>
      <c r="I88" s="108"/>
    </row>
    <row r="89" spans="2:9" ht="15.75" customHeight="1" x14ac:dyDescent="0.25">
      <c r="B89" s="108"/>
      <c r="C89" s="108"/>
      <c r="H89" s="108"/>
      <c r="I89" s="108"/>
    </row>
    <row r="90" spans="2:9" ht="15.75" customHeight="1" x14ac:dyDescent="0.25">
      <c r="B90" s="108"/>
      <c r="C90" s="108"/>
      <c r="H90" s="108"/>
      <c r="I90" s="108"/>
    </row>
    <row r="91" spans="2:9" ht="15.75" customHeight="1" x14ac:dyDescent="0.25">
      <c r="B91" s="108"/>
      <c r="C91" s="108"/>
      <c r="H91" s="108"/>
      <c r="I91" s="108"/>
    </row>
    <row r="92" spans="2:9" ht="15.75" customHeight="1" x14ac:dyDescent="0.25">
      <c r="B92" s="108"/>
      <c r="C92" s="108"/>
      <c r="H92" s="108"/>
      <c r="I92" s="108"/>
    </row>
    <row r="93" spans="2:9" ht="15.75" customHeight="1" x14ac:dyDescent="0.25">
      <c r="B93" s="108"/>
      <c r="C93" s="108"/>
      <c r="H93" s="108"/>
      <c r="I93" s="108"/>
    </row>
    <row r="94" spans="2:9" ht="15.75" customHeight="1" x14ac:dyDescent="0.25">
      <c r="B94" s="108"/>
      <c r="C94" s="108"/>
      <c r="H94" s="108"/>
      <c r="I94" s="108"/>
    </row>
    <row r="95" spans="2:9" ht="15.75" customHeight="1" x14ac:dyDescent="0.25">
      <c r="B95" s="108"/>
      <c r="C95" s="108"/>
      <c r="H95" s="108"/>
      <c r="I95" s="108"/>
    </row>
    <row r="96" spans="2:9" ht="15.75" customHeight="1" x14ac:dyDescent="0.25">
      <c r="B96" s="108"/>
      <c r="C96" s="108"/>
      <c r="H96" s="108"/>
      <c r="I96" s="108"/>
    </row>
    <row r="97" spans="2:9" ht="15.75" customHeight="1" x14ac:dyDescent="0.25">
      <c r="B97" s="108"/>
      <c r="C97" s="108"/>
      <c r="H97" s="108"/>
      <c r="I97" s="108"/>
    </row>
    <row r="98" spans="2:9" ht="15.75" customHeight="1" x14ac:dyDescent="0.25">
      <c r="B98" s="108"/>
      <c r="C98" s="108"/>
      <c r="H98" s="108"/>
      <c r="I98" s="108"/>
    </row>
    <row r="99" spans="2:9" ht="15.75" customHeight="1" x14ac:dyDescent="0.25">
      <c r="B99" s="108"/>
      <c r="C99" s="108"/>
      <c r="H99" s="108"/>
      <c r="I99" s="108"/>
    </row>
    <row r="100" spans="2:9" ht="15.75" customHeight="1" x14ac:dyDescent="0.25">
      <c r="B100" s="108"/>
      <c r="C100" s="108"/>
      <c r="H100" s="108"/>
      <c r="I100" s="108"/>
    </row>
    <row r="101" spans="2:9" ht="15.75" customHeight="1" x14ac:dyDescent="0.25">
      <c r="B101" s="108"/>
      <c r="C101" s="108"/>
      <c r="H101" s="108"/>
      <c r="I101" s="108"/>
    </row>
    <row r="102" spans="2:9" ht="15.75" customHeight="1" x14ac:dyDescent="0.25">
      <c r="B102" s="108"/>
      <c r="C102" s="108"/>
      <c r="H102" s="108"/>
      <c r="I102" s="108"/>
    </row>
    <row r="103" spans="2:9" ht="15.75" customHeight="1" x14ac:dyDescent="0.25">
      <c r="B103" s="108"/>
      <c r="C103" s="108"/>
      <c r="H103" s="108"/>
      <c r="I103" s="108"/>
    </row>
    <row r="104" spans="2:9" ht="15.75" customHeight="1" x14ac:dyDescent="0.25">
      <c r="B104" s="108"/>
      <c r="C104" s="108"/>
      <c r="H104" s="108"/>
      <c r="I104" s="108"/>
    </row>
    <row r="105" spans="2:9" ht="15.75" customHeight="1" x14ac:dyDescent="0.25">
      <c r="B105" s="108"/>
      <c r="C105" s="108"/>
      <c r="H105" s="108"/>
      <c r="I105" s="108"/>
    </row>
    <row r="106" spans="2:9" ht="15.75" customHeight="1" x14ac:dyDescent="0.25">
      <c r="B106" s="108"/>
      <c r="C106" s="108"/>
      <c r="H106" s="108"/>
      <c r="I106" s="108"/>
    </row>
    <row r="107" spans="2:9" ht="15.75" customHeight="1" x14ac:dyDescent="0.25">
      <c r="B107" s="108"/>
      <c r="C107" s="108"/>
      <c r="H107" s="108"/>
      <c r="I107" s="108"/>
    </row>
    <row r="108" spans="2:9" ht="15.75" customHeight="1" x14ac:dyDescent="0.25">
      <c r="B108" s="108"/>
      <c r="C108" s="108"/>
      <c r="H108" s="108"/>
      <c r="I108" s="108"/>
    </row>
    <row r="109" spans="2:9" ht="15.75" customHeight="1" x14ac:dyDescent="0.25">
      <c r="B109" s="108"/>
      <c r="C109" s="108"/>
      <c r="H109" s="108"/>
      <c r="I109" s="108"/>
    </row>
    <row r="110" spans="2:9" ht="15.75" customHeight="1" x14ac:dyDescent="0.25">
      <c r="B110" s="108"/>
      <c r="C110" s="108"/>
      <c r="H110" s="108"/>
      <c r="I110" s="108"/>
    </row>
    <row r="111" spans="2:9" ht="15.75" customHeight="1" x14ac:dyDescent="0.25">
      <c r="B111" s="108"/>
      <c r="C111" s="108"/>
      <c r="H111" s="108"/>
      <c r="I111" s="108"/>
    </row>
    <row r="112" spans="2:9" ht="15.75" customHeight="1" x14ac:dyDescent="0.25">
      <c r="B112" s="108"/>
      <c r="C112" s="108"/>
      <c r="H112" s="108"/>
      <c r="I112" s="108"/>
    </row>
    <row r="113" spans="2:9" ht="15.75" customHeight="1" x14ac:dyDescent="0.25">
      <c r="B113" s="108"/>
      <c r="C113" s="108"/>
      <c r="H113" s="108"/>
      <c r="I113" s="108"/>
    </row>
    <row r="114" spans="2:9" ht="15.75" customHeight="1" x14ac:dyDescent="0.25">
      <c r="B114" s="108"/>
      <c r="C114" s="108"/>
      <c r="H114" s="108"/>
      <c r="I114" s="108"/>
    </row>
    <row r="115" spans="2:9" ht="15.75" customHeight="1" x14ac:dyDescent="0.25">
      <c r="B115" s="108"/>
      <c r="C115" s="108"/>
      <c r="H115" s="108"/>
      <c r="I115" s="108"/>
    </row>
    <row r="116" spans="2:9" ht="15.75" customHeight="1" x14ac:dyDescent="0.25">
      <c r="B116" s="108"/>
      <c r="C116" s="108"/>
      <c r="H116" s="108"/>
      <c r="I116" s="108"/>
    </row>
    <row r="117" spans="2:9" ht="15.75" customHeight="1" x14ac:dyDescent="0.25">
      <c r="B117" s="108"/>
      <c r="C117" s="108"/>
      <c r="H117" s="108"/>
      <c r="I117" s="108"/>
    </row>
    <row r="118" spans="2:9" ht="15.75" customHeight="1" x14ac:dyDescent="0.25">
      <c r="B118" s="108"/>
      <c r="C118" s="108"/>
      <c r="H118" s="108"/>
      <c r="I118" s="108"/>
    </row>
    <row r="119" spans="2:9" ht="15.75" customHeight="1" x14ac:dyDescent="0.25">
      <c r="B119" s="108"/>
      <c r="C119" s="108"/>
      <c r="H119" s="108"/>
      <c r="I119" s="108"/>
    </row>
    <row r="120" spans="2:9" ht="15.75" customHeight="1" x14ac:dyDescent="0.25">
      <c r="B120" s="108"/>
      <c r="C120" s="108"/>
      <c r="H120" s="108"/>
      <c r="I120" s="108"/>
    </row>
    <row r="121" spans="2:9" ht="15.75" customHeight="1" x14ac:dyDescent="0.25">
      <c r="B121" s="108"/>
      <c r="C121" s="108"/>
      <c r="H121" s="108"/>
      <c r="I121" s="108"/>
    </row>
    <row r="122" spans="2:9" ht="15.75" customHeight="1" x14ac:dyDescent="0.25">
      <c r="B122" s="108"/>
      <c r="C122" s="108"/>
      <c r="H122" s="108"/>
      <c r="I122" s="108"/>
    </row>
    <row r="123" spans="2:9" ht="15.75" customHeight="1" x14ac:dyDescent="0.25">
      <c r="B123" s="108"/>
      <c r="C123" s="108"/>
      <c r="H123" s="108"/>
      <c r="I123" s="108"/>
    </row>
    <row r="124" spans="2:9" ht="15.75" customHeight="1" x14ac:dyDescent="0.25">
      <c r="B124" s="108"/>
      <c r="C124" s="108"/>
      <c r="H124" s="108"/>
      <c r="I124" s="108"/>
    </row>
    <row r="125" spans="2:9" ht="15.75" customHeight="1" x14ac:dyDescent="0.25">
      <c r="B125" s="108"/>
      <c r="C125" s="108"/>
      <c r="H125" s="108"/>
      <c r="I125" s="108"/>
    </row>
    <row r="126" spans="2:9" ht="15.75" customHeight="1" x14ac:dyDescent="0.25">
      <c r="B126" s="108"/>
      <c r="C126" s="108"/>
      <c r="H126" s="108"/>
      <c r="I126" s="108"/>
    </row>
    <row r="127" spans="2:9" ht="15.75" customHeight="1" x14ac:dyDescent="0.25">
      <c r="B127" s="108"/>
      <c r="C127" s="108"/>
      <c r="H127" s="108"/>
      <c r="I127" s="108"/>
    </row>
    <row r="128" spans="2:9" ht="15.75" customHeight="1" x14ac:dyDescent="0.25">
      <c r="B128" s="108"/>
      <c r="C128" s="108"/>
      <c r="H128" s="108"/>
      <c r="I128" s="108"/>
    </row>
    <row r="129" spans="2:9" ht="15.75" customHeight="1" x14ac:dyDescent="0.25">
      <c r="B129" s="108"/>
      <c r="C129" s="108"/>
      <c r="H129" s="108"/>
      <c r="I129" s="108"/>
    </row>
    <row r="130" spans="2:9" ht="15.75" customHeight="1" x14ac:dyDescent="0.25">
      <c r="B130" s="108"/>
      <c r="C130" s="108"/>
      <c r="H130" s="108"/>
      <c r="I130" s="108"/>
    </row>
    <row r="131" spans="2:9" ht="15.75" customHeight="1" x14ac:dyDescent="0.25">
      <c r="B131" s="108"/>
      <c r="C131" s="108"/>
      <c r="H131" s="108"/>
      <c r="I131" s="108"/>
    </row>
    <row r="132" spans="2:9" ht="15.75" customHeight="1" x14ac:dyDescent="0.25">
      <c r="B132" s="108"/>
      <c r="C132" s="108"/>
      <c r="H132" s="108"/>
      <c r="I132" s="108"/>
    </row>
    <row r="133" spans="2:9" ht="15.75" customHeight="1" x14ac:dyDescent="0.25">
      <c r="B133" s="108"/>
      <c r="C133" s="108"/>
      <c r="H133" s="108"/>
      <c r="I133" s="108"/>
    </row>
    <row r="134" spans="2:9" ht="15.75" customHeight="1" x14ac:dyDescent="0.25">
      <c r="B134" s="108"/>
      <c r="C134" s="108"/>
      <c r="H134" s="108"/>
      <c r="I134" s="108"/>
    </row>
    <row r="135" spans="2:9" ht="15.75" customHeight="1" x14ac:dyDescent="0.25">
      <c r="B135" s="108"/>
      <c r="C135" s="108"/>
      <c r="H135" s="108"/>
      <c r="I135" s="108"/>
    </row>
    <row r="136" spans="2:9" ht="15.75" customHeight="1" x14ac:dyDescent="0.25">
      <c r="B136" s="108"/>
      <c r="C136" s="108"/>
      <c r="H136" s="108"/>
      <c r="I136" s="108"/>
    </row>
    <row r="137" spans="2:9" ht="15.75" customHeight="1" x14ac:dyDescent="0.25">
      <c r="B137" s="108"/>
      <c r="C137" s="108"/>
      <c r="H137" s="108"/>
      <c r="I137" s="108"/>
    </row>
    <row r="138" spans="2:9" ht="15.75" customHeight="1" x14ac:dyDescent="0.25">
      <c r="B138" s="108"/>
      <c r="C138" s="108"/>
      <c r="H138" s="108"/>
      <c r="I138" s="108"/>
    </row>
    <row r="139" spans="2:9" ht="15.75" customHeight="1" x14ac:dyDescent="0.25">
      <c r="B139" s="108"/>
      <c r="C139" s="108"/>
      <c r="H139" s="108"/>
      <c r="I139" s="108"/>
    </row>
    <row r="140" spans="2:9" ht="15.75" customHeight="1" x14ac:dyDescent="0.25">
      <c r="B140" s="108"/>
      <c r="C140" s="108"/>
      <c r="H140" s="108"/>
      <c r="I140" s="108"/>
    </row>
    <row r="141" spans="2:9" ht="15.75" customHeight="1" x14ac:dyDescent="0.25">
      <c r="B141" s="108"/>
      <c r="C141" s="108"/>
      <c r="H141" s="108"/>
      <c r="I141" s="108"/>
    </row>
    <row r="142" spans="2:9" ht="15.75" customHeight="1" x14ac:dyDescent="0.25">
      <c r="B142" s="108"/>
      <c r="C142" s="108"/>
      <c r="H142" s="108"/>
      <c r="I142" s="108"/>
    </row>
    <row r="143" spans="2:9" ht="15.75" customHeight="1" x14ac:dyDescent="0.25">
      <c r="B143" s="108"/>
      <c r="C143" s="108"/>
      <c r="H143" s="108"/>
      <c r="I143" s="108"/>
    </row>
    <row r="144" spans="2:9" ht="15.75" customHeight="1" x14ac:dyDescent="0.25">
      <c r="B144" s="108"/>
      <c r="C144" s="108"/>
      <c r="H144" s="108"/>
      <c r="I144" s="108"/>
    </row>
    <row r="145" spans="2:9" ht="15.75" customHeight="1" x14ac:dyDescent="0.25">
      <c r="B145" s="108"/>
      <c r="C145" s="108"/>
      <c r="H145" s="108"/>
      <c r="I145" s="108"/>
    </row>
    <row r="146" spans="2:9" ht="15.75" customHeight="1" x14ac:dyDescent="0.25">
      <c r="B146" s="108"/>
      <c r="C146" s="108"/>
      <c r="H146" s="108"/>
      <c r="I146" s="108"/>
    </row>
    <row r="147" spans="2:9" ht="15.75" customHeight="1" x14ac:dyDescent="0.25">
      <c r="B147" s="108"/>
      <c r="C147" s="108"/>
      <c r="H147" s="108"/>
      <c r="I147" s="108"/>
    </row>
    <row r="148" spans="2:9" ht="15.75" customHeight="1" x14ac:dyDescent="0.25">
      <c r="B148" s="108"/>
      <c r="C148" s="108"/>
      <c r="H148" s="108"/>
      <c r="I148" s="108"/>
    </row>
    <row r="149" spans="2:9" ht="15.75" customHeight="1" x14ac:dyDescent="0.25">
      <c r="B149" s="108"/>
      <c r="C149" s="108"/>
      <c r="H149" s="108"/>
      <c r="I149" s="108"/>
    </row>
    <row r="150" spans="2:9" ht="15.75" customHeight="1" x14ac:dyDescent="0.25">
      <c r="B150" s="108"/>
      <c r="C150" s="108"/>
      <c r="H150" s="108"/>
      <c r="I150" s="108"/>
    </row>
    <row r="151" spans="2:9" ht="15.75" customHeight="1" x14ac:dyDescent="0.25">
      <c r="B151" s="108"/>
      <c r="C151" s="108"/>
      <c r="H151" s="108"/>
      <c r="I151" s="108"/>
    </row>
    <row r="152" spans="2:9" ht="15.75" customHeight="1" x14ac:dyDescent="0.25">
      <c r="B152" s="108"/>
      <c r="C152" s="108"/>
      <c r="H152" s="108"/>
      <c r="I152" s="108"/>
    </row>
    <row r="153" spans="2:9" ht="15.75" customHeight="1" x14ac:dyDescent="0.25">
      <c r="B153" s="108"/>
      <c r="C153" s="108"/>
      <c r="H153" s="108"/>
      <c r="I153" s="108"/>
    </row>
    <row r="154" spans="2:9" ht="15.75" customHeight="1" x14ac:dyDescent="0.25">
      <c r="B154" s="108"/>
      <c r="C154" s="108"/>
      <c r="H154" s="108"/>
      <c r="I154" s="108"/>
    </row>
    <row r="155" spans="2:9" ht="15.75" customHeight="1" x14ac:dyDescent="0.25">
      <c r="B155" s="108"/>
      <c r="C155" s="108"/>
      <c r="H155" s="108"/>
      <c r="I155" s="108"/>
    </row>
    <row r="156" spans="2:9" ht="15.75" customHeight="1" x14ac:dyDescent="0.25">
      <c r="B156" s="108"/>
      <c r="C156" s="108"/>
      <c r="H156" s="108"/>
      <c r="I156" s="108"/>
    </row>
    <row r="157" spans="2:9" ht="15.75" customHeight="1" x14ac:dyDescent="0.25">
      <c r="B157" s="108"/>
      <c r="C157" s="108"/>
      <c r="H157" s="108"/>
      <c r="I157" s="108"/>
    </row>
    <row r="158" spans="2:9" ht="15.75" customHeight="1" x14ac:dyDescent="0.25">
      <c r="B158" s="108"/>
      <c r="C158" s="108"/>
      <c r="H158" s="108"/>
      <c r="I158" s="108"/>
    </row>
    <row r="159" spans="2:9" ht="15.75" customHeight="1" x14ac:dyDescent="0.25">
      <c r="B159" s="108"/>
      <c r="C159" s="108"/>
      <c r="H159" s="108"/>
      <c r="I159" s="108"/>
    </row>
    <row r="160" spans="2:9" ht="15.75" customHeight="1" x14ac:dyDescent="0.25">
      <c r="B160" s="108"/>
      <c r="C160" s="108"/>
      <c r="H160" s="108"/>
      <c r="I160" s="108"/>
    </row>
    <row r="161" spans="2:9" ht="15.75" customHeight="1" x14ac:dyDescent="0.25">
      <c r="B161" s="108"/>
      <c r="C161" s="108"/>
      <c r="H161" s="108"/>
      <c r="I161" s="108"/>
    </row>
    <row r="162" spans="2:9" ht="15.75" customHeight="1" x14ac:dyDescent="0.25">
      <c r="B162" s="108"/>
      <c r="C162" s="108"/>
      <c r="H162" s="108"/>
      <c r="I162" s="108"/>
    </row>
    <row r="163" spans="2:9" ht="15.75" customHeight="1" x14ac:dyDescent="0.25">
      <c r="B163" s="108"/>
      <c r="C163" s="108"/>
      <c r="H163" s="108"/>
      <c r="I163" s="108"/>
    </row>
    <row r="164" spans="2:9" ht="15.75" customHeight="1" x14ac:dyDescent="0.25">
      <c r="B164" s="108"/>
      <c r="C164" s="108"/>
      <c r="H164" s="108"/>
      <c r="I164" s="108"/>
    </row>
    <row r="165" spans="2:9" ht="15.75" customHeight="1" x14ac:dyDescent="0.25">
      <c r="B165" s="108"/>
      <c r="C165" s="108"/>
      <c r="H165" s="108"/>
      <c r="I165" s="108"/>
    </row>
    <row r="166" spans="2:9" ht="15.75" customHeight="1" x14ac:dyDescent="0.25">
      <c r="B166" s="108"/>
      <c r="C166" s="108"/>
      <c r="H166" s="108"/>
      <c r="I166" s="108"/>
    </row>
    <row r="167" spans="2:9" ht="15.75" customHeight="1" x14ac:dyDescent="0.25">
      <c r="B167" s="108"/>
      <c r="C167" s="108"/>
      <c r="H167" s="108"/>
      <c r="I167" s="108"/>
    </row>
    <row r="168" spans="2:9" ht="15.75" customHeight="1" x14ac:dyDescent="0.25">
      <c r="B168" s="108"/>
      <c r="C168" s="108"/>
      <c r="H168" s="108"/>
      <c r="I168" s="108"/>
    </row>
    <row r="169" spans="2:9" ht="15.75" customHeight="1" x14ac:dyDescent="0.25">
      <c r="B169" s="108"/>
      <c r="C169" s="108"/>
      <c r="H169" s="108"/>
      <c r="I169" s="108"/>
    </row>
    <row r="170" spans="2:9" ht="15.75" customHeight="1" x14ac:dyDescent="0.25">
      <c r="B170" s="108"/>
      <c r="C170" s="108"/>
      <c r="H170" s="108"/>
      <c r="I170" s="108"/>
    </row>
    <row r="171" spans="2:9" ht="15.75" customHeight="1" x14ac:dyDescent="0.25">
      <c r="B171" s="108"/>
      <c r="C171" s="108"/>
      <c r="H171" s="108"/>
      <c r="I171" s="108"/>
    </row>
    <row r="172" spans="2:9" ht="15.75" customHeight="1" x14ac:dyDescent="0.25">
      <c r="B172" s="108"/>
      <c r="C172" s="108"/>
      <c r="H172" s="108"/>
      <c r="I172" s="108"/>
    </row>
    <row r="173" spans="2:9" ht="15.75" customHeight="1" x14ac:dyDescent="0.25">
      <c r="B173" s="108"/>
      <c r="C173" s="108"/>
      <c r="H173" s="108"/>
      <c r="I173" s="108"/>
    </row>
    <row r="174" spans="2:9" ht="15.75" customHeight="1" x14ac:dyDescent="0.25">
      <c r="B174" s="108"/>
      <c r="C174" s="108"/>
      <c r="H174" s="108"/>
      <c r="I174" s="108"/>
    </row>
    <row r="175" spans="2:9" ht="15.75" customHeight="1" x14ac:dyDescent="0.25">
      <c r="B175" s="108"/>
      <c r="C175" s="108"/>
      <c r="H175" s="108"/>
      <c r="I175" s="108"/>
    </row>
    <row r="176" spans="2:9" ht="15.75" customHeight="1" x14ac:dyDescent="0.25">
      <c r="B176" s="108"/>
      <c r="C176" s="108"/>
      <c r="H176" s="108"/>
      <c r="I176" s="108"/>
    </row>
    <row r="177" spans="2:9" ht="15.75" customHeight="1" x14ac:dyDescent="0.25">
      <c r="B177" s="108"/>
      <c r="C177" s="108"/>
      <c r="H177" s="108"/>
      <c r="I177" s="108"/>
    </row>
    <row r="178" spans="2:9" ht="15.75" customHeight="1" x14ac:dyDescent="0.25">
      <c r="B178" s="108"/>
      <c r="C178" s="108"/>
      <c r="H178" s="108"/>
      <c r="I178" s="108"/>
    </row>
    <row r="179" spans="2:9" ht="15.75" customHeight="1" x14ac:dyDescent="0.25">
      <c r="B179" s="108"/>
      <c r="C179" s="108"/>
      <c r="H179" s="108"/>
      <c r="I179" s="108"/>
    </row>
    <row r="180" spans="2:9" ht="15.75" customHeight="1" x14ac:dyDescent="0.25">
      <c r="B180" s="108"/>
      <c r="C180" s="108"/>
      <c r="H180" s="108"/>
      <c r="I180" s="108"/>
    </row>
    <row r="181" spans="2:9" ht="15.75" customHeight="1" x14ac:dyDescent="0.25">
      <c r="B181" s="108"/>
      <c r="C181" s="108"/>
      <c r="H181" s="108"/>
      <c r="I181" s="108"/>
    </row>
    <row r="182" spans="2:9" ht="15.75" customHeight="1" x14ac:dyDescent="0.25">
      <c r="B182" s="108"/>
      <c r="C182" s="108"/>
      <c r="H182" s="108"/>
      <c r="I182" s="108"/>
    </row>
    <row r="183" spans="2:9" ht="15.75" customHeight="1" x14ac:dyDescent="0.25">
      <c r="B183" s="108"/>
      <c r="C183" s="108"/>
      <c r="H183" s="108"/>
      <c r="I183" s="108"/>
    </row>
    <row r="184" spans="2:9" ht="15.75" customHeight="1" x14ac:dyDescent="0.25">
      <c r="B184" s="108"/>
      <c r="C184" s="108"/>
      <c r="H184" s="108"/>
      <c r="I184" s="108"/>
    </row>
    <row r="185" spans="2:9" ht="15.75" customHeight="1" x14ac:dyDescent="0.25">
      <c r="B185" s="108"/>
      <c r="C185" s="108"/>
      <c r="H185" s="108"/>
      <c r="I185" s="108"/>
    </row>
    <row r="186" spans="2:9" ht="15.75" customHeight="1" x14ac:dyDescent="0.25">
      <c r="B186" s="108"/>
      <c r="C186" s="108"/>
      <c r="H186" s="108"/>
      <c r="I186" s="108"/>
    </row>
    <row r="187" spans="2:9" ht="15.75" customHeight="1" x14ac:dyDescent="0.25">
      <c r="B187" s="108"/>
      <c r="C187" s="108"/>
      <c r="H187" s="108"/>
      <c r="I187" s="108"/>
    </row>
    <row r="188" spans="2:9" ht="15.75" customHeight="1" x14ac:dyDescent="0.25">
      <c r="B188" s="108"/>
      <c r="C188" s="108"/>
      <c r="H188" s="108"/>
      <c r="I188" s="108"/>
    </row>
    <row r="189" spans="2:9" ht="15.75" customHeight="1" x14ac:dyDescent="0.25">
      <c r="B189" s="108"/>
      <c r="C189" s="108"/>
      <c r="H189" s="108"/>
      <c r="I189" s="108"/>
    </row>
    <row r="190" spans="2:9" ht="15.75" customHeight="1" x14ac:dyDescent="0.25">
      <c r="B190" s="108"/>
      <c r="C190" s="108"/>
      <c r="H190" s="108"/>
      <c r="I190" s="108"/>
    </row>
    <row r="191" spans="2:9" ht="15.75" customHeight="1" x14ac:dyDescent="0.25">
      <c r="B191" s="108"/>
      <c r="C191" s="108"/>
      <c r="H191" s="108"/>
      <c r="I191" s="108"/>
    </row>
    <row r="192" spans="2:9" ht="15.75" customHeight="1" x14ac:dyDescent="0.25">
      <c r="B192" s="108"/>
      <c r="C192" s="108"/>
      <c r="H192" s="108"/>
      <c r="I192" s="108"/>
    </row>
    <row r="193" spans="2:9" ht="15.75" customHeight="1" x14ac:dyDescent="0.25">
      <c r="B193" s="108"/>
      <c r="C193" s="108"/>
      <c r="H193" s="108"/>
      <c r="I193" s="108"/>
    </row>
    <row r="194" spans="2:9" ht="15.75" customHeight="1" x14ac:dyDescent="0.25">
      <c r="B194" s="108"/>
      <c r="C194" s="108"/>
      <c r="H194" s="108"/>
      <c r="I194" s="108"/>
    </row>
    <row r="195" spans="2:9" ht="15.75" customHeight="1" x14ac:dyDescent="0.25">
      <c r="B195" s="108"/>
      <c r="C195" s="108"/>
      <c r="H195" s="108"/>
      <c r="I195" s="108"/>
    </row>
    <row r="196" spans="2:9" ht="15.75" customHeight="1" x14ac:dyDescent="0.25">
      <c r="B196" s="108"/>
      <c r="C196" s="108"/>
      <c r="H196" s="108"/>
      <c r="I196" s="108"/>
    </row>
    <row r="197" spans="2:9" ht="15.75" customHeight="1" x14ac:dyDescent="0.25">
      <c r="B197" s="108"/>
      <c r="C197" s="108"/>
      <c r="H197" s="108"/>
      <c r="I197" s="108"/>
    </row>
    <row r="198" spans="2:9" ht="15.75" customHeight="1" x14ac:dyDescent="0.25">
      <c r="B198" s="108"/>
      <c r="C198" s="108"/>
      <c r="H198" s="108"/>
      <c r="I198" s="108"/>
    </row>
    <row r="199" spans="2:9" ht="15.75" customHeight="1" x14ac:dyDescent="0.25">
      <c r="B199" s="108"/>
      <c r="C199" s="108"/>
      <c r="H199" s="108"/>
      <c r="I199" s="108"/>
    </row>
    <row r="200" spans="2:9" ht="15.75" customHeight="1" x14ac:dyDescent="0.25">
      <c r="B200" s="108"/>
      <c r="C200" s="108"/>
      <c r="H200" s="108"/>
      <c r="I200" s="108"/>
    </row>
    <row r="201" spans="2:9" ht="15.75" customHeight="1" x14ac:dyDescent="0.25">
      <c r="B201" s="108"/>
      <c r="C201" s="108"/>
      <c r="H201" s="108"/>
      <c r="I201" s="108"/>
    </row>
    <row r="202" spans="2:9" ht="15.75" customHeight="1" x14ac:dyDescent="0.25">
      <c r="B202" s="108"/>
      <c r="C202" s="108"/>
      <c r="H202" s="108"/>
      <c r="I202" s="108"/>
    </row>
    <row r="203" spans="2:9" ht="15.75" customHeight="1" x14ac:dyDescent="0.25">
      <c r="B203" s="108"/>
      <c r="C203" s="108"/>
      <c r="H203" s="108"/>
      <c r="I203" s="108"/>
    </row>
    <row r="204" spans="2:9" ht="15.75" customHeight="1" x14ac:dyDescent="0.25">
      <c r="B204" s="108"/>
      <c r="C204" s="108"/>
      <c r="H204" s="108"/>
      <c r="I204" s="108"/>
    </row>
    <row r="205" spans="2:9" ht="15.75" customHeight="1" x14ac:dyDescent="0.25">
      <c r="B205" s="108"/>
      <c r="C205" s="108"/>
      <c r="H205" s="108"/>
      <c r="I205" s="108"/>
    </row>
    <row r="206" spans="2:9" ht="15.75" customHeight="1" x14ac:dyDescent="0.25">
      <c r="B206" s="108"/>
      <c r="C206" s="108"/>
      <c r="H206" s="108"/>
      <c r="I206" s="108"/>
    </row>
    <row r="207" spans="2:9" ht="15.75" customHeight="1" x14ac:dyDescent="0.25">
      <c r="B207" s="108"/>
      <c r="C207" s="108"/>
      <c r="H207" s="108"/>
      <c r="I207" s="108"/>
    </row>
    <row r="208" spans="2:9" ht="15.75" customHeight="1" x14ac:dyDescent="0.25">
      <c r="B208" s="108"/>
      <c r="C208" s="108"/>
      <c r="H208" s="108"/>
      <c r="I208" s="108"/>
    </row>
    <row r="209" spans="2:9" ht="15.75" customHeight="1" x14ac:dyDescent="0.25">
      <c r="B209" s="108"/>
      <c r="C209" s="108"/>
      <c r="H209" s="108"/>
      <c r="I209" s="108"/>
    </row>
    <row r="210" spans="2:9" ht="15.75" customHeight="1" x14ac:dyDescent="0.25">
      <c r="B210" s="108"/>
      <c r="C210" s="108"/>
      <c r="H210" s="108"/>
      <c r="I210" s="108"/>
    </row>
    <row r="211" spans="2:9" ht="15.75" customHeight="1" x14ac:dyDescent="0.25">
      <c r="B211" s="108"/>
      <c r="C211" s="108"/>
      <c r="H211" s="108"/>
      <c r="I211" s="108"/>
    </row>
    <row r="212" spans="2:9" ht="15.75" customHeight="1" x14ac:dyDescent="0.25">
      <c r="B212" s="108"/>
      <c r="C212" s="108"/>
      <c r="H212" s="108"/>
      <c r="I212" s="108"/>
    </row>
    <row r="213" spans="2:9" ht="15.75" customHeight="1" x14ac:dyDescent="0.25">
      <c r="B213" s="108"/>
      <c r="C213" s="108"/>
      <c r="H213" s="108"/>
      <c r="I213" s="108"/>
    </row>
    <row r="214" spans="2:9" ht="15.75" customHeight="1" x14ac:dyDescent="0.25">
      <c r="B214" s="108"/>
      <c r="C214" s="108"/>
      <c r="H214" s="108"/>
      <c r="I214" s="108"/>
    </row>
    <row r="215" spans="2:9" ht="15.75" customHeight="1" x14ac:dyDescent="0.25">
      <c r="B215" s="108"/>
      <c r="C215" s="108"/>
      <c r="H215" s="108"/>
      <c r="I215" s="108"/>
    </row>
    <row r="216" spans="2:9" ht="15.75" customHeight="1" x14ac:dyDescent="0.25">
      <c r="B216" s="108"/>
      <c r="C216" s="108"/>
      <c r="H216" s="108"/>
      <c r="I216" s="108"/>
    </row>
    <row r="217" spans="2:9" ht="15.75" customHeight="1" x14ac:dyDescent="0.25">
      <c r="B217" s="108"/>
      <c r="C217" s="108"/>
      <c r="H217" s="108"/>
      <c r="I217" s="108"/>
    </row>
    <row r="218" spans="2:9" ht="15.75" customHeight="1" x14ac:dyDescent="0.25">
      <c r="B218" s="108"/>
      <c r="C218" s="108"/>
      <c r="H218" s="108"/>
      <c r="I218" s="108"/>
    </row>
    <row r="219" spans="2:9" ht="15.75" customHeight="1" x14ac:dyDescent="0.25">
      <c r="B219" s="108"/>
      <c r="C219" s="108"/>
      <c r="H219" s="108"/>
      <c r="I219" s="108"/>
    </row>
    <row r="220" spans="2:9" ht="15.75" customHeight="1" x14ac:dyDescent="0.25">
      <c r="B220" s="108"/>
      <c r="C220" s="108"/>
      <c r="H220" s="108"/>
      <c r="I220" s="108"/>
    </row>
    <row r="221" spans="2:9" ht="15.75" customHeight="1" x14ac:dyDescent="0.25">
      <c r="B221" s="108"/>
      <c r="C221" s="108"/>
      <c r="H221" s="108"/>
      <c r="I221" s="108"/>
    </row>
    <row r="222" spans="2:9" ht="15.75" customHeight="1" x14ac:dyDescent="0.25">
      <c r="B222" s="108"/>
      <c r="C222" s="108"/>
      <c r="H222" s="108"/>
      <c r="I222" s="108"/>
    </row>
    <row r="223" spans="2:9" ht="15.75" customHeight="1" x14ac:dyDescent="0.25">
      <c r="B223" s="108"/>
      <c r="C223" s="108"/>
      <c r="H223" s="108"/>
      <c r="I223" s="108"/>
    </row>
    <row r="224" spans="2:9" ht="15.75" customHeight="1" x14ac:dyDescent="0.25">
      <c r="B224" s="108"/>
      <c r="C224" s="108"/>
      <c r="H224" s="108"/>
      <c r="I224" s="108"/>
    </row>
    <row r="225" spans="2:9" ht="15.75" customHeight="1" x14ac:dyDescent="0.25">
      <c r="B225" s="108"/>
      <c r="C225" s="108"/>
      <c r="H225" s="108"/>
      <c r="I225" s="108"/>
    </row>
    <row r="226" spans="2:9" ht="15.75" customHeight="1" x14ac:dyDescent="0.25">
      <c r="B226" s="108"/>
      <c r="C226" s="108"/>
      <c r="H226" s="108"/>
      <c r="I226" s="108"/>
    </row>
    <row r="227" spans="2:9" ht="15.75" customHeight="1" x14ac:dyDescent="0.25">
      <c r="B227" s="108"/>
      <c r="C227" s="108"/>
      <c r="H227" s="108"/>
      <c r="I227" s="108"/>
    </row>
    <row r="228" spans="2:9" ht="15.75" customHeight="1" x14ac:dyDescent="0.25">
      <c r="B228" s="108"/>
      <c r="C228" s="108"/>
      <c r="H228" s="108"/>
      <c r="I228" s="108"/>
    </row>
    <row r="229" spans="2:9" ht="15.75" customHeight="1" x14ac:dyDescent="0.25">
      <c r="B229" s="108"/>
      <c r="C229" s="108"/>
      <c r="H229" s="108"/>
      <c r="I229" s="108"/>
    </row>
    <row r="230" spans="2:9" ht="15.75" customHeight="1" x14ac:dyDescent="0.25">
      <c r="B230" s="108"/>
      <c r="C230" s="108"/>
      <c r="H230" s="108"/>
      <c r="I230" s="108"/>
    </row>
    <row r="231" spans="2:9" ht="15.75" customHeight="1" x14ac:dyDescent="0.25">
      <c r="B231" s="108"/>
      <c r="C231" s="108"/>
      <c r="H231" s="108"/>
      <c r="I231" s="108"/>
    </row>
    <row r="232" spans="2:9" ht="15.75" customHeight="1" x14ac:dyDescent="0.25">
      <c r="B232" s="108"/>
      <c r="C232" s="108"/>
      <c r="H232" s="108"/>
      <c r="I232" s="108"/>
    </row>
    <row r="233" spans="2:9" ht="15.75" customHeight="1" x14ac:dyDescent="0.25">
      <c r="B233" s="108"/>
      <c r="C233" s="108"/>
      <c r="H233" s="108"/>
      <c r="I233" s="108"/>
    </row>
    <row r="234" spans="2:9" ht="15.75" customHeight="1" x14ac:dyDescent="0.25">
      <c r="B234" s="108"/>
      <c r="C234" s="108"/>
      <c r="H234" s="108"/>
      <c r="I234" s="108"/>
    </row>
    <row r="235" spans="2:9" ht="15.75" customHeight="1" x14ac:dyDescent="0.25">
      <c r="B235" s="108"/>
      <c r="C235" s="108"/>
      <c r="H235" s="108"/>
      <c r="I235" s="108"/>
    </row>
    <row r="236" spans="2:9" ht="15.75" customHeight="1" x14ac:dyDescent="0.25">
      <c r="B236" s="108"/>
      <c r="C236" s="108"/>
      <c r="H236" s="108"/>
      <c r="I236" s="108"/>
    </row>
    <row r="237" spans="2:9" ht="15.75" customHeight="1" x14ac:dyDescent="0.25">
      <c r="B237" s="108"/>
      <c r="C237" s="108"/>
      <c r="H237" s="108"/>
      <c r="I237" s="108"/>
    </row>
    <row r="238" spans="2:9" ht="15.75" customHeight="1" x14ac:dyDescent="0.25">
      <c r="B238" s="108"/>
      <c r="C238" s="108"/>
      <c r="H238" s="108"/>
      <c r="I238" s="108"/>
    </row>
    <row r="239" spans="2:9" ht="15.75" customHeight="1" x14ac:dyDescent="0.25">
      <c r="B239" s="108"/>
      <c r="C239" s="108"/>
      <c r="H239" s="108"/>
      <c r="I239" s="108"/>
    </row>
    <row r="240" spans="2:9" ht="15.75" customHeight="1" x14ac:dyDescent="0.25">
      <c r="B240" s="108"/>
      <c r="C240" s="108"/>
      <c r="H240" s="108"/>
      <c r="I240" s="108"/>
    </row>
    <row r="241" spans="2:9" ht="15.75" customHeight="1" x14ac:dyDescent="0.25">
      <c r="B241" s="108"/>
      <c r="C241" s="108"/>
      <c r="H241" s="108"/>
      <c r="I241" s="108"/>
    </row>
    <row r="242" spans="2:9" ht="15.75" customHeight="1" x14ac:dyDescent="0.25">
      <c r="B242" s="108"/>
      <c r="C242" s="108"/>
      <c r="H242" s="108"/>
      <c r="I242" s="108"/>
    </row>
    <row r="243" spans="2:9" ht="15.75" customHeight="1" x14ac:dyDescent="0.25">
      <c r="B243" s="108"/>
      <c r="C243" s="108"/>
      <c r="H243" s="108"/>
      <c r="I243" s="108"/>
    </row>
    <row r="244" spans="2:9" ht="15.75" customHeight="1" x14ac:dyDescent="0.25">
      <c r="B244" s="108"/>
      <c r="C244" s="108"/>
      <c r="H244" s="108"/>
      <c r="I244" s="108"/>
    </row>
    <row r="245" spans="2:9" ht="15.75" customHeight="1" x14ac:dyDescent="0.25">
      <c r="B245" s="108"/>
      <c r="C245" s="108"/>
      <c r="H245" s="108"/>
      <c r="I245" s="108"/>
    </row>
    <row r="246" spans="2:9" ht="15.75" customHeight="1" x14ac:dyDescent="0.25">
      <c r="B246" s="108"/>
      <c r="C246" s="108"/>
      <c r="H246" s="108"/>
      <c r="I246" s="108"/>
    </row>
    <row r="247" spans="2:9" ht="15.75" customHeight="1" x14ac:dyDescent="0.25">
      <c r="B247" s="108"/>
      <c r="C247" s="108"/>
      <c r="H247" s="108"/>
      <c r="I247" s="108"/>
    </row>
    <row r="248" spans="2:9" ht="15.75" customHeight="1" x14ac:dyDescent="0.25">
      <c r="B248" s="108"/>
      <c r="C248" s="108"/>
      <c r="H248" s="108"/>
      <c r="I248" s="108"/>
    </row>
    <row r="249" spans="2:9" ht="15.75" customHeight="1" x14ac:dyDescent="0.25">
      <c r="B249" s="108"/>
      <c r="C249" s="108"/>
      <c r="H249" s="108"/>
      <c r="I249" s="108"/>
    </row>
    <row r="250" spans="2:9" ht="15.75" customHeight="1" x14ac:dyDescent="0.25">
      <c r="B250" s="108"/>
      <c r="C250" s="108"/>
      <c r="H250" s="108"/>
      <c r="I250" s="108"/>
    </row>
    <row r="251" spans="2:9" ht="15.75" customHeight="1" x14ac:dyDescent="0.25">
      <c r="B251" s="108"/>
      <c r="C251" s="108"/>
      <c r="H251" s="108"/>
      <c r="I251" s="108"/>
    </row>
    <row r="252" spans="2:9" ht="15.75" customHeight="1" x14ac:dyDescent="0.25">
      <c r="B252" s="108"/>
      <c r="C252" s="108"/>
      <c r="H252" s="108"/>
      <c r="I252" s="108"/>
    </row>
    <row r="253" spans="2:9" ht="15.75" customHeight="1" x14ac:dyDescent="0.25">
      <c r="B253" s="108"/>
      <c r="C253" s="108"/>
      <c r="H253" s="108"/>
      <c r="I253" s="108"/>
    </row>
    <row r="254" spans="2:9" ht="15.75" customHeight="1" x14ac:dyDescent="0.25">
      <c r="B254" s="108"/>
      <c r="C254" s="108"/>
      <c r="H254" s="108"/>
      <c r="I254" s="108"/>
    </row>
    <row r="255" spans="2:9" ht="15.75" customHeight="1" x14ac:dyDescent="0.25">
      <c r="B255" s="108"/>
      <c r="C255" s="108"/>
      <c r="H255" s="108"/>
      <c r="I255" s="108"/>
    </row>
    <row r="256" spans="2:9" ht="15.75" customHeight="1" x14ac:dyDescent="0.25">
      <c r="B256" s="108"/>
      <c r="C256" s="108"/>
      <c r="H256" s="108"/>
      <c r="I256" s="108"/>
    </row>
    <row r="257" spans="2:9" ht="15.75" customHeight="1" x14ac:dyDescent="0.25">
      <c r="B257" s="108"/>
      <c r="C257" s="108"/>
      <c r="H257" s="108"/>
      <c r="I257" s="108"/>
    </row>
    <row r="258" spans="2:9" ht="15.75" customHeight="1" x14ac:dyDescent="0.25">
      <c r="B258" s="108"/>
      <c r="C258" s="108"/>
      <c r="H258" s="108"/>
      <c r="I258" s="108"/>
    </row>
    <row r="259" spans="2:9" ht="15.75" customHeight="1" x14ac:dyDescent="0.25">
      <c r="B259" s="108"/>
      <c r="C259" s="108"/>
      <c r="H259" s="108"/>
      <c r="I259" s="108"/>
    </row>
    <row r="260" spans="2:9" ht="15.75" customHeight="1" x14ac:dyDescent="0.25">
      <c r="B260" s="108"/>
      <c r="C260" s="108"/>
      <c r="H260" s="108"/>
      <c r="I260" s="108"/>
    </row>
    <row r="261" spans="2:9" ht="15.75" customHeight="1" x14ac:dyDescent="0.25">
      <c r="B261" s="108"/>
      <c r="C261" s="108"/>
      <c r="H261" s="108"/>
      <c r="I261" s="108"/>
    </row>
    <row r="262" spans="2:9" ht="15.75" customHeight="1" x14ac:dyDescent="0.25">
      <c r="B262" s="108"/>
      <c r="C262" s="108"/>
      <c r="H262" s="108"/>
      <c r="I262" s="108"/>
    </row>
    <row r="263" spans="2:9" ht="15.75" customHeight="1" x14ac:dyDescent="0.25">
      <c r="B263" s="108"/>
      <c r="C263" s="108"/>
      <c r="H263" s="108"/>
      <c r="I263" s="108"/>
    </row>
    <row r="264" spans="2:9" ht="15.75" customHeight="1" x14ac:dyDescent="0.25">
      <c r="B264" s="108"/>
      <c r="C264" s="108"/>
      <c r="H264" s="108"/>
      <c r="I264" s="108"/>
    </row>
    <row r="265" spans="2:9" ht="15.75" customHeight="1" x14ac:dyDescent="0.25">
      <c r="B265" s="108"/>
      <c r="C265" s="108"/>
      <c r="H265" s="108"/>
      <c r="I265" s="108"/>
    </row>
    <row r="266" spans="2:9" ht="15.75" customHeight="1" x14ac:dyDescent="0.25">
      <c r="B266" s="108"/>
      <c r="C266" s="108"/>
      <c r="H266" s="108"/>
      <c r="I266" s="108"/>
    </row>
    <row r="267" spans="2:9" ht="15.75" customHeight="1" x14ac:dyDescent="0.25">
      <c r="B267" s="108"/>
      <c r="C267" s="108"/>
      <c r="H267" s="108"/>
      <c r="I267" s="108"/>
    </row>
    <row r="268" spans="2:9" ht="15.75" customHeight="1" x14ac:dyDescent="0.25">
      <c r="B268" s="108"/>
      <c r="C268" s="108"/>
      <c r="H268" s="108"/>
      <c r="I268" s="108"/>
    </row>
    <row r="269" spans="2:9" ht="15.75" customHeight="1" x14ac:dyDescent="0.25">
      <c r="B269" s="108"/>
      <c r="C269" s="108"/>
      <c r="H269" s="108"/>
      <c r="I269" s="108"/>
    </row>
    <row r="270" spans="2:9" ht="15.75" customHeight="1" x14ac:dyDescent="0.25">
      <c r="B270" s="108"/>
      <c r="C270" s="108"/>
      <c r="H270" s="108"/>
      <c r="I270" s="108"/>
    </row>
    <row r="271" spans="2:9" ht="15.75" customHeight="1" x14ac:dyDescent="0.25">
      <c r="B271" s="108"/>
      <c r="C271" s="108"/>
      <c r="H271" s="108"/>
      <c r="I271" s="108"/>
    </row>
    <row r="272" spans="2:9" ht="15.75" customHeight="1" x14ac:dyDescent="0.25">
      <c r="B272" s="108"/>
      <c r="C272" s="108"/>
      <c r="H272" s="108"/>
      <c r="I272" s="108"/>
    </row>
    <row r="273" spans="2:9" ht="15.75" customHeight="1" x14ac:dyDescent="0.25">
      <c r="B273" s="108"/>
      <c r="C273" s="108"/>
      <c r="H273" s="108"/>
      <c r="I273" s="108"/>
    </row>
    <row r="274" spans="2:9" ht="15.75" customHeight="1" x14ac:dyDescent="0.25">
      <c r="B274" s="108"/>
      <c r="C274" s="108"/>
      <c r="H274" s="108"/>
      <c r="I274" s="108"/>
    </row>
    <row r="275" spans="2:9" ht="15.75" customHeight="1" x14ac:dyDescent="0.25">
      <c r="B275" s="108"/>
      <c r="C275" s="108"/>
      <c r="H275" s="108"/>
      <c r="I275" s="108"/>
    </row>
    <row r="276" spans="2:9" ht="15.75" customHeight="1" x14ac:dyDescent="0.25">
      <c r="B276" s="108"/>
      <c r="C276" s="108"/>
      <c r="H276" s="108"/>
      <c r="I276" s="108"/>
    </row>
    <row r="277" spans="2:9" ht="15.75" customHeight="1" x14ac:dyDescent="0.25">
      <c r="B277" s="108"/>
      <c r="C277" s="108"/>
      <c r="H277" s="108"/>
      <c r="I277" s="108"/>
    </row>
    <row r="278" spans="2:9" ht="15.75" customHeight="1" x14ac:dyDescent="0.25">
      <c r="B278" s="108"/>
      <c r="C278" s="108"/>
      <c r="H278" s="108"/>
      <c r="I278" s="108"/>
    </row>
    <row r="279" spans="2:9" ht="15.75" customHeight="1" x14ac:dyDescent="0.25">
      <c r="B279" s="108"/>
      <c r="C279" s="108"/>
      <c r="H279" s="108"/>
      <c r="I279" s="108"/>
    </row>
    <row r="280" spans="2:9" ht="15.75" customHeight="1" x14ac:dyDescent="0.25">
      <c r="B280" s="108"/>
      <c r="C280" s="108"/>
      <c r="H280" s="108"/>
      <c r="I280" s="108"/>
    </row>
    <row r="281" spans="2:9" ht="15.75" customHeight="1" x14ac:dyDescent="0.25">
      <c r="B281" s="108"/>
      <c r="C281" s="108"/>
      <c r="H281" s="108"/>
      <c r="I281" s="108"/>
    </row>
    <row r="282" spans="2:9" ht="15.75" customHeight="1" x14ac:dyDescent="0.25">
      <c r="B282" s="108"/>
      <c r="C282" s="108"/>
      <c r="H282" s="108"/>
      <c r="I282" s="108"/>
    </row>
    <row r="283" spans="2:9" ht="15.75" customHeight="1" x14ac:dyDescent="0.25">
      <c r="B283" s="108"/>
      <c r="C283" s="108"/>
      <c r="H283" s="108"/>
      <c r="I283" s="108"/>
    </row>
    <row r="284" spans="2:9" ht="15.75" customHeight="1" x14ac:dyDescent="0.25">
      <c r="B284" s="108"/>
      <c r="C284" s="108"/>
      <c r="H284" s="108"/>
      <c r="I284" s="108"/>
    </row>
    <row r="285" spans="2:9" ht="15.75" customHeight="1" x14ac:dyDescent="0.25">
      <c r="B285" s="108"/>
      <c r="C285" s="108"/>
      <c r="H285" s="108"/>
      <c r="I285" s="108"/>
    </row>
    <row r="286" spans="2:9" ht="15.75" customHeight="1" x14ac:dyDescent="0.25">
      <c r="B286" s="108"/>
      <c r="C286" s="108"/>
      <c r="H286" s="108"/>
      <c r="I286" s="108"/>
    </row>
    <row r="287" spans="2:9" ht="15.75" customHeight="1" x14ac:dyDescent="0.25">
      <c r="B287" s="108"/>
      <c r="C287" s="108"/>
      <c r="H287" s="108"/>
      <c r="I287" s="108"/>
    </row>
    <row r="288" spans="2:9" ht="15.75" customHeight="1" x14ac:dyDescent="0.25">
      <c r="B288" s="108"/>
      <c r="C288" s="108"/>
      <c r="H288" s="108"/>
      <c r="I288" s="108"/>
    </row>
    <row r="289" spans="2:9" ht="15.75" customHeight="1" x14ac:dyDescent="0.25">
      <c r="B289" s="108"/>
      <c r="C289" s="108"/>
      <c r="H289" s="108"/>
      <c r="I289" s="108"/>
    </row>
    <row r="290" spans="2:9" ht="15.75" customHeight="1" x14ac:dyDescent="0.25">
      <c r="B290" s="108"/>
      <c r="C290" s="108"/>
      <c r="H290" s="108"/>
      <c r="I290" s="108"/>
    </row>
    <row r="291" spans="2:9" ht="15.75" customHeight="1" x14ac:dyDescent="0.25">
      <c r="B291" s="108"/>
      <c r="C291" s="108"/>
      <c r="H291" s="108"/>
      <c r="I291" s="108"/>
    </row>
    <row r="292" spans="2:9" ht="15.75" customHeight="1" x14ac:dyDescent="0.25">
      <c r="B292" s="108"/>
      <c r="C292" s="108"/>
      <c r="H292" s="108"/>
      <c r="I292" s="108"/>
    </row>
    <row r="293" spans="2:9" ht="15.75" customHeight="1" x14ac:dyDescent="0.25">
      <c r="B293" s="108"/>
      <c r="C293" s="108"/>
      <c r="H293" s="108"/>
      <c r="I293" s="108"/>
    </row>
    <row r="294" spans="2:9" ht="15.75" customHeight="1" x14ac:dyDescent="0.25">
      <c r="B294" s="108"/>
      <c r="C294" s="108"/>
      <c r="H294" s="108"/>
      <c r="I294" s="108"/>
    </row>
    <row r="295" spans="2:9" ht="15.75" customHeight="1" x14ac:dyDescent="0.25">
      <c r="B295" s="108"/>
      <c r="C295" s="108"/>
      <c r="H295" s="108"/>
      <c r="I295" s="108"/>
    </row>
    <row r="296" spans="2:9" ht="15.75" customHeight="1" x14ac:dyDescent="0.25">
      <c r="B296" s="108"/>
      <c r="C296" s="108"/>
      <c r="H296" s="108"/>
      <c r="I296" s="108"/>
    </row>
    <row r="297" spans="2:9" ht="15.75" customHeight="1" x14ac:dyDescent="0.25">
      <c r="B297" s="108"/>
      <c r="C297" s="108"/>
      <c r="H297" s="108"/>
      <c r="I297" s="108"/>
    </row>
    <row r="298" spans="2:9" ht="15.75" customHeight="1" x14ac:dyDescent="0.25">
      <c r="B298" s="108"/>
      <c r="C298" s="108"/>
      <c r="H298" s="108"/>
      <c r="I298" s="108"/>
    </row>
    <row r="299" spans="2:9" ht="15.75" customHeight="1" x14ac:dyDescent="0.25">
      <c r="B299" s="108"/>
      <c r="C299" s="108"/>
      <c r="H299" s="108"/>
      <c r="I299" s="108"/>
    </row>
    <row r="300" spans="2:9" ht="15.75" customHeight="1" x14ac:dyDescent="0.25">
      <c r="B300" s="108"/>
      <c r="C300" s="108"/>
      <c r="H300" s="108"/>
      <c r="I300" s="108"/>
    </row>
    <row r="301" spans="2:9" ht="15.75" customHeight="1" x14ac:dyDescent="0.25">
      <c r="B301" s="108"/>
      <c r="C301" s="108"/>
      <c r="H301" s="108"/>
      <c r="I301" s="108"/>
    </row>
    <row r="302" spans="2:9" ht="15.75" customHeight="1" x14ac:dyDescent="0.25">
      <c r="B302" s="108"/>
      <c r="C302" s="108"/>
      <c r="H302" s="108"/>
      <c r="I302" s="108"/>
    </row>
    <row r="303" spans="2:9" ht="15.75" customHeight="1" x14ac:dyDescent="0.25">
      <c r="B303" s="108"/>
      <c r="C303" s="108"/>
      <c r="H303" s="108"/>
      <c r="I303" s="108"/>
    </row>
    <row r="304" spans="2:9" ht="15.75" customHeight="1" x14ac:dyDescent="0.25">
      <c r="B304" s="108"/>
      <c r="C304" s="108"/>
      <c r="H304" s="108"/>
      <c r="I304" s="108"/>
    </row>
    <row r="305" spans="2:9" ht="15.75" customHeight="1" x14ac:dyDescent="0.25">
      <c r="B305" s="108"/>
      <c r="C305" s="108"/>
      <c r="H305" s="108"/>
      <c r="I305" s="108"/>
    </row>
    <row r="306" spans="2:9" ht="15.75" customHeight="1" x14ac:dyDescent="0.25">
      <c r="B306" s="108"/>
      <c r="C306" s="108"/>
      <c r="H306" s="108"/>
      <c r="I306" s="108"/>
    </row>
    <row r="307" spans="2:9" ht="15.75" customHeight="1" x14ac:dyDescent="0.25">
      <c r="B307" s="108"/>
      <c r="C307" s="108"/>
      <c r="H307" s="108"/>
      <c r="I307" s="108"/>
    </row>
    <row r="308" spans="2:9" ht="15.75" customHeight="1" x14ac:dyDescent="0.25">
      <c r="B308" s="108"/>
      <c r="C308" s="108"/>
      <c r="H308" s="108"/>
      <c r="I308" s="108"/>
    </row>
    <row r="309" spans="2:9" ht="15.75" customHeight="1" x14ac:dyDescent="0.25">
      <c r="B309" s="108"/>
      <c r="C309" s="108"/>
      <c r="H309" s="108"/>
      <c r="I309" s="108"/>
    </row>
    <row r="310" spans="2:9" ht="15.75" customHeight="1" x14ac:dyDescent="0.25">
      <c r="B310" s="108"/>
      <c r="C310" s="108"/>
      <c r="H310" s="108"/>
      <c r="I310" s="108"/>
    </row>
    <row r="311" spans="2:9" ht="15.75" customHeight="1" x14ac:dyDescent="0.25">
      <c r="B311" s="108"/>
      <c r="C311" s="108"/>
      <c r="H311" s="108"/>
      <c r="I311" s="108"/>
    </row>
    <row r="312" spans="2:9" ht="15.75" customHeight="1" x14ac:dyDescent="0.25">
      <c r="B312" s="108"/>
      <c r="C312" s="108"/>
      <c r="H312" s="108"/>
      <c r="I312" s="108"/>
    </row>
    <row r="313" spans="2:9" ht="15.75" customHeight="1" x14ac:dyDescent="0.25">
      <c r="B313" s="108"/>
      <c r="C313" s="108"/>
      <c r="H313" s="108"/>
      <c r="I313" s="108"/>
    </row>
    <row r="314" spans="2:9" ht="15.75" customHeight="1" x14ac:dyDescent="0.25">
      <c r="B314" s="108"/>
      <c r="C314" s="108"/>
      <c r="H314" s="108"/>
      <c r="I314" s="108"/>
    </row>
    <row r="315" spans="2:9" ht="15.75" customHeight="1" x14ac:dyDescent="0.25">
      <c r="B315" s="108"/>
      <c r="C315" s="108"/>
      <c r="H315" s="108"/>
      <c r="I315" s="108"/>
    </row>
    <row r="316" spans="2:9" ht="15.75" customHeight="1" x14ac:dyDescent="0.25">
      <c r="B316" s="108"/>
      <c r="C316" s="108"/>
      <c r="H316" s="108"/>
      <c r="I316" s="108"/>
    </row>
    <row r="317" spans="2:9" ht="15.75" customHeight="1" x14ac:dyDescent="0.25">
      <c r="B317" s="108"/>
      <c r="C317" s="108"/>
      <c r="H317" s="108"/>
      <c r="I317" s="108"/>
    </row>
    <row r="318" spans="2:9" ht="15.75" customHeight="1" x14ac:dyDescent="0.25">
      <c r="B318" s="108"/>
      <c r="C318" s="108"/>
      <c r="H318" s="108"/>
      <c r="I318" s="108"/>
    </row>
    <row r="319" spans="2:9" ht="15.75" customHeight="1" x14ac:dyDescent="0.25">
      <c r="B319" s="108"/>
      <c r="C319" s="108"/>
      <c r="H319" s="108"/>
      <c r="I319" s="108"/>
    </row>
    <row r="320" spans="2:9" ht="15.75" customHeight="1" x14ac:dyDescent="0.25">
      <c r="B320" s="108"/>
      <c r="C320" s="108"/>
      <c r="H320" s="108"/>
      <c r="I320" s="108"/>
    </row>
    <row r="321" spans="2:9" ht="15.75" customHeight="1" x14ac:dyDescent="0.25">
      <c r="B321" s="108"/>
      <c r="C321" s="108"/>
      <c r="H321" s="108"/>
      <c r="I321" s="108"/>
    </row>
    <row r="322" spans="2:9" ht="15.75" customHeight="1" x14ac:dyDescent="0.25">
      <c r="B322" s="108"/>
      <c r="C322" s="108"/>
      <c r="H322" s="108"/>
      <c r="I322" s="108"/>
    </row>
    <row r="323" spans="2:9" ht="15.75" customHeight="1" x14ac:dyDescent="0.25">
      <c r="B323" s="108"/>
      <c r="C323" s="108"/>
      <c r="H323" s="108"/>
      <c r="I323" s="108"/>
    </row>
    <row r="324" spans="2:9" ht="15.75" customHeight="1" x14ac:dyDescent="0.25">
      <c r="B324" s="108"/>
      <c r="C324" s="108"/>
      <c r="H324" s="108"/>
      <c r="I324" s="108"/>
    </row>
    <row r="325" spans="2:9" ht="15.75" customHeight="1" x14ac:dyDescent="0.25">
      <c r="B325" s="108"/>
      <c r="C325" s="108"/>
      <c r="H325" s="108"/>
      <c r="I325" s="108"/>
    </row>
    <row r="326" spans="2:9" ht="15.75" customHeight="1" x14ac:dyDescent="0.25">
      <c r="B326" s="108"/>
      <c r="C326" s="108"/>
      <c r="H326" s="108"/>
      <c r="I326" s="108"/>
    </row>
    <row r="327" spans="2:9" ht="15.75" customHeight="1" x14ac:dyDescent="0.25">
      <c r="B327" s="108"/>
      <c r="C327" s="108"/>
      <c r="H327" s="108"/>
      <c r="I327" s="108"/>
    </row>
    <row r="328" spans="2:9" ht="15.75" customHeight="1" x14ac:dyDescent="0.25">
      <c r="B328" s="108"/>
      <c r="C328" s="108"/>
      <c r="H328" s="108"/>
      <c r="I328" s="108"/>
    </row>
    <row r="329" spans="2:9" ht="15.75" customHeight="1" x14ac:dyDescent="0.25">
      <c r="B329" s="108"/>
      <c r="C329" s="108"/>
      <c r="H329" s="108"/>
      <c r="I329" s="108"/>
    </row>
    <row r="330" spans="2:9" ht="15.75" customHeight="1" x14ac:dyDescent="0.25">
      <c r="B330" s="108"/>
      <c r="C330" s="108"/>
      <c r="H330" s="108"/>
      <c r="I330" s="108"/>
    </row>
    <row r="331" spans="2:9" ht="15.75" customHeight="1" x14ac:dyDescent="0.25">
      <c r="B331" s="108"/>
      <c r="C331" s="108"/>
      <c r="H331" s="108"/>
      <c r="I331" s="108"/>
    </row>
    <row r="332" spans="2:9" ht="15.75" customHeight="1" x14ac:dyDescent="0.25">
      <c r="B332" s="108"/>
      <c r="C332" s="108"/>
      <c r="H332" s="108"/>
      <c r="I332" s="108"/>
    </row>
    <row r="333" spans="2:9" ht="15.75" customHeight="1" x14ac:dyDescent="0.25">
      <c r="B333" s="108"/>
      <c r="C333" s="108"/>
      <c r="H333" s="108"/>
      <c r="I333" s="108"/>
    </row>
    <row r="334" spans="2:9" ht="15.75" customHeight="1" x14ac:dyDescent="0.25">
      <c r="B334" s="108"/>
      <c r="C334" s="108"/>
      <c r="H334" s="108"/>
      <c r="I334" s="108"/>
    </row>
    <row r="335" spans="2:9" ht="15.75" customHeight="1" x14ac:dyDescent="0.25">
      <c r="B335" s="108"/>
      <c r="C335" s="108"/>
      <c r="H335" s="108"/>
      <c r="I335" s="108"/>
    </row>
    <row r="336" spans="2:9" ht="15.75" customHeight="1" x14ac:dyDescent="0.25">
      <c r="B336" s="108"/>
      <c r="C336" s="108"/>
      <c r="H336" s="108"/>
      <c r="I336" s="108"/>
    </row>
    <row r="337" spans="2:9" ht="15.75" customHeight="1" x14ac:dyDescent="0.25">
      <c r="B337" s="108"/>
      <c r="C337" s="108"/>
      <c r="H337" s="108"/>
      <c r="I337" s="108"/>
    </row>
    <row r="338" spans="2:9" ht="15.75" customHeight="1" x14ac:dyDescent="0.25">
      <c r="B338" s="108"/>
      <c r="C338" s="108"/>
      <c r="H338" s="108"/>
      <c r="I338" s="108"/>
    </row>
    <row r="339" spans="2:9" ht="15.75" customHeight="1" x14ac:dyDescent="0.25">
      <c r="B339" s="108"/>
      <c r="C339" s="108"/>
      <c r="H339" s="108"/>
      <c r="I339" s="108"/>
    </row>
    <row r="340" spans="2:9" ht="15.75" customHeight="1" x14ac:dyDescent="0.25">
      <c r="B340" s="108"/>
      <c r="C340" s="108"/>
      <c r="H340" s="108"/>
      <c r="I340" s="108"/>
    </row>
    <row r="341" spans="2:9" ht="15.75" customHeight="1" x14ac:dyDescent="0.25">
      <c r="B341" s="108"/>
      <c r="C341" s="108"/>
      <c r="H341" s="108"/>
      <c r="I341" s="108"/>
    </row>
    <row r="342" spans="2:9" ht="15.75" customHeight="1" x14ac:dyDescent="0.25">
      <c r="B342" s="108"/>
      <c r="C342" s="108"/>
      <c r="H342" s="108"/>
      <c r="I342" s="108"/>
    </row>
    <row r="343" spans="2:9" ht="15.75" customHeight="1" x14ac:dyDescent="0.25">
      <c r="B343" s="108"/>
      <c r="C343" s="108"/>
      <c r="H343" s="108"/>
      <c r="I343" s="108"/>
    </row>
    <row r="344" spans="2:9" ht="15.75" customHeight="1" x14ac:dyDescent="0.25">
      <c r="B344" s="108"/>
      <c r="C344" s="108"/>
      <c r="H344" s="108"/>
      <c r="I344" s="108"/>
    </row>
    <row r="345" spans="2:9" ht="15.75" customHeight="1" x14ac:dyDescent="0.25">
      <c r="B345" s="108"/>
      <c r="C345" s="108"/>
      <c r="H345" s="108"/>
      <c r="I345" s="108"/>
    </row>
    <row r="346" spans="2:9" ht="15.75" customHeight="1" x14ac:dyDescent="0.25">
      <c r="B346" s="108"/>
      <c r="C346" s="108"/>
      <c r="H346" s="108"/>
      <c r="I346" s="108"/>
    </row>
    <row r="347" spans="2:9" ht="15.75" customHeight="1" x14ac:dyDescent="0.25">
      <c r="B347" s="108"/>
      <c r="C347" s="108"/>
      <c r="H347" s="108"/>
      <c r="I347" s="108"/>
    </row>
    <row r="348" spans="2:9" ht="15.75" customHeight="1" x14ac:dyDescent="0.25">
      <c r="B348" s="108"/>
      <c r="C348" s="108"/>
      <c r="H348" s="108"/>
      <c r="I348" s="108"/>
    </row>
    <row r="349" spans="2:9" ht="15.75" customHeight="1" x14ac:dyDescent="0.25">
      <c r="B349" s="108"/>
      <c r="C349" s="108"/>
      <c r="H349" s="108"/>
      <c r="I349" s="108"/>
    </row>
    <row r="350" spans="2:9" ht="15.75" customHeight="1" x14ac:dyDescent="0.25">
      <c r="B350" s="108"/>
      <c r="C350" s="108"/>
      <c r="H350" s="108"/>
      <c r="I350" s="108"/>
    </row>
    <row r="351" spans="2:9" ht="15.75" customHeight="1" x14ac:dyDescent="0.25">
      <c r="B351" s="108"/>
      <c r="C351" s="108"/>
      <c r="H351" s="108"/>
      <c r="I351" s="108"/>
    </row>
    <row r="352" spans="2:9" ht="15.75" customHeight="1" x14ac:dyDescent="0.25">
      <c r="B352" s="108"/>
      <c r="C352" s="108"/>
      <c r="H352" s="108"/>
      <c r="I352" s="108"/>
    </row>
    <row r="353" spans="2:9" ht="15.75" customHeight="1" x14ac:dyDescent="0.25">
      <c r="B353" s="108"/>
      <c r="C353" s="108"/>
      <c r="H353" s="108"/>
      <c r="I353" s="108"/>
    </row>
    <row r="354" spans="2:9" ht="15.75" customHeight="1" x14ac:dyDescent="0.25">
      <c r="B354" s="108"/>
      <c r="C354" s="108"/>
      <c r="H354" s="108"/>
      <c r="I354" s="108"/>
    </row>
    <row r="355" spans="2:9" ht="15.75" customHeight="1" x14ac:dyDescent="0.25">
      <c r="B355" s="108"/>
      <c r="C355" s="108"/>
      <c r="H355" s="108"/>
      <c r="I355" s="108"/>
    </row>
    <row r="356" spans="2:9" ht="15.75" customHeight="1" x14ac:dyDescent="0.25">
      <c r="B356" s="108"/>
      <c r="C356" s="108"/>
      <c r="H356" s="108"/>
      <c r="I356" s="108"/>
    </row>
    <row r="357" spans="2:9" ht="15.75" customHeight="1" x14ac:dyDescent="0.25">
      <c r="B357" s="108"/>
      <c r="C357" s="108"/>
      <c r="H357" s="108"/>
      <c r="I357" s="108"/>
    </row>
    <row r="358" spans="2:9" ht="15.75" customHeight="1" x14ac:dyDescent="0.25">
      <c r="B358" s="108"/>
      <c r="C358" s="108"/>
      <c r="H358" s="108"/>
      <c r="I358" s="108"/>
    </row>
    <row r="359" spans="2:9" ht="15.75" customHeight="1" x14ac:dyDescent="0.25">
      <c r="B359" s="108"/>
      <c r="C359" s="108"/>
      <c r="H359" s="108"/>
      <c r="I359" s="108"/>
    </row>
    <row r="360" spans="2:9" ht="15.75" customHeight="1" x14ac:dyDescent="0.25">
      <c r="B360" s="108"/>
      <c r="C360" s="108"/>
      <c r="H360" s="108"/>
      <c r="I360" s="108"/>
    </row>
    <row r="361" spans="2:9" ht="15.75" customHeight="1" x14ac:dyDescent="0.25">
      <c r="B361" s="108"/>
      <c r="C361" s="108"/>
      <c r="H361" s="108"/>
      <c r="I361" s="108"/>
    </row>
    <row r="362" spans="2:9" ht="15.75" customHeight="1" x14ac:dyDescent="0.25">
      <c r="B362" s="108"/>
      <c r="C362" s="108"/>
      <c r="H362" s="108"/>
      <c r="I362" s="108"/>
    </row>
    <row r="363" spans="2:9" ht="15.75" customHeight="1" x14ac:dyDescent="0.25">
      <c r="B363" s="108"/>
      <c r="C363" s="108"/>
      <c r="H363" s="108"/>
      <c r="I363" s="108"/>
    </row>
    <row r="364" spans="2:9" ht="15.75" customHeight="1" x14ac:dyDescent="0.25">
      <c r="B364" s="108"/>
      <c r="C364" s="108"/>
      <c r="H364" s="108"/>
      <c r="I364" s="108"/>
    </row>
    <row r="365" spans="2:9" ht="15.75" customHeight="1" x14ac:dyDescent="0.25">
      <c r="B365" s="108"/>
      <c r="C365" s="108"/>
      <c r="H365" s="108"/>
      <c r="I365" s="108"/>
    </row>
    <row r="366" spans="2:9" ht="15.75" customHeight="1" x14ac:dyDescent="0.25">
      <c r="B366" s="108"/>
      <c r="C366" s="108"/>
      <c r="H366" s="108"/>
      <c r="I366" s="108"/>
    </row>
    <row r="367" spans="2:9" ht="15.75" customHeight="1" x14ac:dyDescent="0.25">
      <c r="B367" s="108"/>
      <c r="C367" s="108"/>
      <c r="H367" s="108"/>
      <c r="I367" s="108"/>
    </row>
    <row r="368" spans="2:9" ht="15.75" customHeight="1" x14ac:dyDescent="0.25">
      <c r="B368" s="108"/>
      <c r="C368" s="108"/>
      <c r="H368" s="108"/>
      <c r="I368" s="108"/>
    </row>
    <row r="369" spans="2:9" ht="15.75" customHeight="1" x14ac:dyDescent="0.25">
      <c r="B369" s="108"/>
      <c r="C369" s="108"/>
      <c r="H369" s="108"/>
      <c r="I369" s="108"/>
    </row>
    <row r="370" spans="2:9" ht="15.75" customHeight="1" x14ac:dyDescent="0.25">
      <c r="B370" s="108"/>
      <c r="C370" s="108"/>
      <c r="H370" s="108"/>
      <c r="I370" s="108"/>
    </row>
    <row r="371" spans="2:9" ht="15.75" customHeight="1" x14ac:dyDescent="0.25">
      <c r="B371" s="108"/>
      <c r="C371" s="108"/>
      <c r="H371" s="108"/>
      <c r="I371" s="108"/>
    </row>
    <row r="372" spans="2:9" ht="15.75" customHeight="1" x14ac:dyDescent="0.25">
      <c r="B372" s="108"/>
      <c r="C372" s="108"/>
      <c r="H372" s="108"/>
      <c r="I372" s="108"/>
    </row>
    <row r="373" spans="2:9" ht="15.75" customHeight="1" x14ac:dyDescent="0.25">
      <c r="B373" s="108"/>
      <c r="C373" s="108"/>
      <c r="H373" s="108"/>
      <c r="I373" s="108"/>
    </row>
    <row r="374" spans="2:9" ht="15.75" customHeight="1" x14ac:dyDescent="0.25">
      <c r="B374" s="108"/>
      <c r="C374" s="108"/>
      <c r="H374" s="108"/>
      <c r="I374" s="108"/>
    </row>
    <row r="375" spans="2:9" ht="15.75" customHeight="1" x14ac:dyDescent="0.25">
      <c r="B375" s="108"/>
      <c r="C375" s="108"/>
      <c r="H375" s="108"/>
      <c r="I375" s="108"/>
    </row>
    <row r="376" spans="2:9" ht="15.75" customHeight="1" x14ac:dyDescent="0.25">
      <c r="B376" s="108"/>
      <c r="C376" s="108"/>
      <c r="H376" s="108"/>
      <c r="I376" s="108"/>
    </row>
    <row r="377" spans="2:9" ht="15.75" customHeight="1" x14ac:dyDescent="0.25">
      <c r="B377" s="108"/>
      <c r="C377" s="108"/>
      <c r="H377" s="108"/>
      <c r="I377" s="108"/>
    </row>
    <row r="378" spans="2:9" ht="15.75" customHeight="1" x14ac:dyDescent="0.25">
      <c r="B378" s="108"/>
      <c r="C378" s="108"/>
      <c r="H378" s="108"/>
      <c r="I378" s="108"/>
    </row>
    <row r="379" spans="2:9" ht="15.75" customHeight="1" x14ac:dyDescent="0.25">
      <c r="B379" s="108"/>
      <c r="C379" s="108"/>
      <c r="H379" s="108"/>
      <c r="I379" s="108"/>
    </row>
    <row r="380" spans="2:9" ht="15.75" customHeight="1" x14ac:dyDescent="0.25">
      <c r="B380" s="108"/>
      <c r="C380" s="108"/>
      <c r="H380" s="108"/>
      <c r="I380" s="108"/>
    </row>
    <row r="381" spans="2:9" ht="15.75" customHeight="1" x14ac:dyDescent="0.25">
      <c r="B381" s="108"/>
      <c r="C381" s="108"/>
      <c r="H381" s="108"/>
      <c r="I381" s="108"/>
    </row>
    <row r="382" spans="2:9" ht="15.75" customHeight="1" x14ac:dyDescent="0.25">
      <c r="B382" s="108"/>
      <c r="C382" s="108"/>
      <c r="H382" s="108"/>
      <c r="I382" s="108"/>
    </row>
    <row r="383" spans="2:9" ht="15.75" customHeight="1" x14ac:dyDescent="0.25">
      <c r="B383" s="108"/>
      <c r="C383" s="108"/>
      <c r="H383" s="108"/>
      <c r="I383" s="108"/>
    </row>
    <row r="384" spans="2:9" ht="15.75" customHeight="1" x14ac:dyDescent="0.25">
      <c r="B384" s="108"/>
      <c r="C384" s="108"/>
      <c r="H384" s="108"/>
      <c r="I384" s="108"/>
    </row>
    <row r="385" spans="2:9" ht="15.75" customHeight="1" x14ac:dyDescent="0.25">
      <c r="B385" s="108"/>
      <c r="C385" s="108"/>
      <c r="H385" s="108"/>
      <c r="I385" s="108"/>
    </row>
    <row r="386" spans="2:9" ht="15.75" customHeight="1" x14ac:dyDescent="0.25">
      <c r="B386" s="108"/>
      <c r="C386" s="108"/>
      <c r="H386" s="108"/>
      <c r="I386" s="108"/>
    </row>
    <row r="387" spans="2:9" ht="15.75" customHeight="1" x14ac:dyDescent="0.25">
      <c r="B387" s="108"/>
      <c r="C387" s="108"/>
      <c r="H387" s="108"/>
      <c r="I387" s="108"/>
    </row>
    <row r="388" spans="2:9" ht="15.75" customHeight="1" x14ac:dyDescent="0.25">
      <c r="B388" s="108"/>
      <c r="C388" s="108"/>
      <c r="H388" s="108"/>
      <c r="I388" s="108"/>
    </row>
    <row r="389" spans="2:9" ht="15.75" customHeight="1" x14ac:dyDescent="0.25">
      <c r="B389" s="108"/>
      <c r="C389" s="108"/>
      <c r="H389" s="108"/>
      <c r="I389" s="108"/>
    </row>
    <row r="390" spans="2:9" ht="15.75" customHeight="1" x14ac:dyDescent="0.25">
      <c r="B390" s="108"/>
      <c r="C390" s="108"/>
      <c r="H390" s="108"/>
      <c r="I390" s="108"/>
    </row>
    <row r="391" spans="2:9" ht="15.75" customHeight="1" x14ac:dyDescent="0.25">
      <c r="B391" s="108"/>
      <c r="C391" s="108"/>
      <c r="H391" s="108"/>
      <c r="I391" s="108"/>
    </row>
    <row r="392" spans="2:9" ht="15.75" customHeight="1" x14ac:dyDescent="0.25">
      <c r="B392" s="108"/>
      <c r="C392" s="108"/>
      <c r="H392" s="108"/>
      <c r="I392" s="108"/>
    </row>
    <row r="393" spans="2:9" ht="15.75" customHeight="1" x14ac:dyDescent="0.25">
      <c r="B393" s="108"/>
      <c r="C393" s="108"/>
      <c r="H393" s="108"/>
      <c r="I393" s="108"/>
    </row>
    <row r="394" spans="2:9" ht="15.75" customHeight="1" x14ac:dyDescent="0.25">
      <c r="B394" s="108"/>
      <c r="C394" s="108"/>
      <c r="H394" s="108"/>
      <c r="I394" s="108"/>
    </row>
    <row r="395" spans="2:9" ht="15.75" customHeight="1" x14ac:dyDescent="0.25">
      <c r="B395" s="108"/>
      <c r="C395" s="108"/>
      <c r="H395" s="108"/>
      <c r="I395" s="108"/>
    </row>
    <row r="396" spans="2:9" ht="15.75" customHeight="1" x14ac:dyDescent="0.25">
      <c r="B396" s="108"/>
      <c r="C396" s="108"/>
      <c r="H396" s="108"/>
      <c r="I396" s="108"/>
    </row>
    <row r="397" spans="2:9" ht="15.75" customHeight="1" x14ac:dyDescent="0.25">
      <c r="B397" s="108"/>
      <c r="C397" s="108"/>
      <c r="H397" s="108"/>
      <c r="I397" s="108"/>
    </row>
    <row r="398" spans="2:9" ht="15.75" customHeight="1" x14ac:dyDescent="0.25">
      <c r="B398" s="108"/>
      <c r="C398" s="108"/>
      <c r="H398" s="108"/>
      <c r="I398" s="108"/>
    </row>
    <row r="399" spans="2:9" ht="15.75" customHeight="1" x14ac:dyDescent="0.25">
      <c r="B399" s="108"/>
      <c r="C399" s="108"/>
      <c r="H399" s="108"/>
      <c r="I399" s="108"/>
    </row>
    <row r="400" spans="2:9" ht="15.75" customHeight="1" x14ac:dyDescent="0.25">
      <c r="B400" s="108"/>
      <c r="C400" s="108"/>
      <c r="H400" s="108"/>
      <c r="I400" s="108"/>
    </row>
    <row r="401" spans="2:9" ht="15.75" customHeight="1" x14ac:dyDescent="0.25">
      <c r="B401" s="108"/>
      <c r="C401" s="108"/>
      <c r="H401" s="108"/>
      <c r="I401" s="108"/>
    </row>
    <row r="402" spans="2:9" ht="15.75" customHeight="1" x14ac:dyDescent="0.25">
      <c r="B402" s="108"/>
      <c r="C402" s="108"/>
      <c r="H402" s="108"/>
      <c r="I402" s="108"/>
    </row>
    <row r="403" spans="2:9" ht="15.75" customHeight="1" x14ac:dyDescent="0.25">
      <c r="B403" s="108"/>
      <c r="C403" s="108"/>
      <c r="H403" s="108"/>
      <c r="I403" s="108"/>
    </row>
    <row r="404" spans="2:9" ht="15.75" customHeight="1" x14ac:dyDescent="0.25">
      <c r="B404" s="108"/>
      <c r="C404" s="108"/>
      <c r="H404" s="108"/>
      <c r="I404" s="108"/>
    </row>
    <row r="405" spans="2:9" ht="15.75" customHeight="1" x14ac:dyDescent="0.25">
      <c r="B405" s="108"/>
      <c r="C405" s="108"/>
      <c r="H405" s="108"/>
      <c r="I405" s="108"/>
    </row>
    <row r="406" spans="2:9" ht="15.75" customHeight="1" x14ac:dyDescent="0.25">
      <c r="B406" s="108"/>
      <c r="C406" s="108"/>
      <c r="H406" s="108"/>
      <c r="I406" s="108"/>
    </row>
    <row r="407" spans="2:9" ht="15.75" customHeight="1" x14ac:dyDescent="0.25">
      <c r="B407" s="108"/>
      <c r="C407" s="108"/>
      <c r="H407" s="108"/>
      <c r="I407" s="108"/>
    </row>
    <row r="408" spans="2:9" ht="15.75" customHeight="1" x14ac:dyDescent="0.25">
      <c r="B408" s="108"/>
      <c r="C408" s="108"/>
      <c r="H408" s="108"/>
      <c r="I408" s="108"/>
    </row>
    <row r="409" spans="2:9" ht="15.75" customHeight="1" x14ac:dyDescent="0.25">
      <c r="B409" s="108"/>
      <c r="C409" s="108"/>
      <c r="H409" s="108"/>
      <c r="I409" s="108"/>
    </row>
    <row r="410" spans="2:9" ht="15.75" customHeight="1" x14ac:dyDescent="0.25">
      <c r="B410" s="108"/>
      <c r="C410" s="108"/>
      <c r="H410" s="108"/>
      <c r="I410" s="108"/>
    </row>
    <row r="411" spans="2:9" ht="15.75" customHeight="1" x14ac:dyDescent="0.25">
      <c r="B411" s="108"/>
      <c r="C411" s="108"/>
      <c r="H411" s="108"/>
      <c r="I411" s="108"/>
    </row>
    <row r="412" spans="2:9" ht="15.75" customHeight="1" x14ac:dyDescent="0.25">
      <c r="B412" s="108"/>
      <c r="C412" s="108"/>
      <c r="H412" s="108"/>
      <c r="I412" s="108"/>
    </row>
    <row r="413" spans="2:9" ht="15.75" customHeight="1" x14ac:dyDescent="0.25">
      <c r="B413" s="108"/>
      <c r="C413" s="108"/>
      <c r="H413" s="108"/>
      <c r="I413" s="108"/>
    </row>
    <row r="414" spans="2:9" ht="15.75" customHeight="1" x14ac:dyDescent="0.25">
      <c r="B414" s="108"/>
      <c r="C414" s="108"/>
      <c r="H414" s="108"/>
      <c r="I414" s="108"/>
    </row>
    <row r="415" spans="2:9" ht="15.75" customHeight="1" x14ac:dyDescent="0.25">
      <c r="B415" s="108"/>
      <c r="C415" s="108"/>
      <c r="H415" s="108"/>
      <c r="I415" s="108"/>
    </row>
    <row r="416" spans="2:9" ht="15.75" customHeight="1" x14ac:dyDescent="0.25">
      <c r="B416" s="108"/>
      <c r="C416" s="108"/>
      <c r="H416" s="108"/>
      <c r="I416" s="108"/>
    </row>
    <row r="417" spans="2:9" ht="15.75" customHeight="1" x14ac:dyDescent="0.25">
      <c r="B417" s="108"/>
      <c r="C417" s="108"/>
      <c r="H417" s="108"/>
      <c r="I417" s="108"/>
    </row>
    <row r="418" spans="2:9" ht="15.75" customHeight="1" x14ac:dyDescent="0.25">
      <c r="B418" s="108"/>
      <c r="C418" s="108"/>
      <c r="H418" s="108"/>
      <c r="I418" s="108"/>
    </row>
    <row r="419" spans="2:9" ht="15.75" customHeight="1" x14ac:dyDescent="0.25">
      <c r="B419" s="108"/>
      <c r="C419" s="108"/>
      <c r="H419" s="108"/>
      <c r="I419" s="108"/>
    </row>
    <row r="420" spans="2:9" ht="15.75" customHeight="1" x14ac:dyDescent="0.25">
      <c r="B420" s="108"/>
      <c r="C420" s="108"/>
      <c r="H420" s="108"/>
      <c r="I420" s="108"/>
    </row>
    <row r="421" spans="2:9" ht="15.75" customHeight="1" x14ac:dyDescent="0.25">
      <c r="B421" s="108"/>
      <c r="C421" s="108"/>
      <c r="H421" s="108"/>
      <c r="I421" s="108"/>
    </row>
    <row r="422" spans="2:9" ht="15.75" customHeight="1" x14ac:dyDescent="0.25">
      <c r="B422" s="108"/>
      <c r="C422" s="108"/>
      <c r="H422" s="108"/>
      <c r="I422" s="108"/>
    </row>
    <row r="423" spans="2:9" ht="15.75" customHeight="1" x14ac:dyDescent="0.25">
      <c r="B423" s="108"/>
      <c r="C423" s="108"/>
      <c r="H423" s="108"/>
      <c r="I423" s="108"/>
    </row>
    <row r="424" spans="2:9" ht="15.75" customHeight="1" x14ac:dyDescent="0.25">
      <c r="B424" s="108"/>
      <c r="C424" s="108"/>
      <c r="H424" s="108"/>
      <c r="I424" s="108"/>
    </row>
    <row r="425" spans="2:9" ht="15.75" customHeight="1" x14ac:dyDescent="0.25">
      <c r="B425" s="108"/>
      <c r="C425" s="108"/>
      <c r="H425" s="108"/>
      <c r="I425" s="108"/>
    </row>
    <row r="426" spans="2:9" ht="15.75" customHeight="1" x14ac:dyDescent="0.25">
      <c r="B426" s="108"/>
      <c r="C426" s="108"/>
      <c r="H426" s="108"/>
      <c r="I426" s="108"/>
    </row>
    <row r="427" spans="2:9" ht="15.75" customHeight="1" x14ac:dyDescent="0.25">
      <c r="B427" s="108"/>
      <c r="C427" s="108"/>
      <c r="H427" s="108"/>
      <c r="I427" s="108"/>
    </row>
    <row r="428" spans="2:9" ht="15.75" customHeight="1" x14ac:dyDescent="0.25">
      <c r="B428" s="108"/>
      <c r="C428" s="108"/>
      <c r="H428" s="108"/>
      <c r="I428" s="108"/>
    </row>
    <row r="429" spans="2:9" ht="15.75" customHeight="1" x14ac:dyDescent="0.25">
      <c r="B429" s="108"/>
      <c r="C429" s="108"/>
      <c r="H429" s="108"/>
      <c r="I429" s="108"/>
    </row>
    <row r="430" spans="2:9" ht="15.75" customHeight="1" x14ac:dyDescent="0.25">
      <c r="B430" s="108"/>
      <c r="C430" s="108"/>
      <c r="H430" s="108"/>
      <c r="I430" s="108"/>
    </row>
    <row r="431" spans="2:9" ht="15.75" customHeight="1" x14ac:dyDescent="0.25">
      <c r="B431" s="108"/>
      <c r="C431" s="108"/>
      <c r="H431" s="108"/>
      <c r="I431" s="108"/>
    </row>
    <row r="432" spans="2:9" ht="15.75" customHeight="1" x14ac:dyDescent="0.25">
      <c r="B432" s="108"/>
      <c r="C432" s="108"/>
      <c r="H432" s="108"/>
      <c r="I432" s="108"/>
    </row>
    <row r="433" spans="2:9" ht="15.75" customHeight="1" x14ac:dyDescent="0.25">
      <c r="B433" s="108"/>
      <c r="C433" s="108"/>
      <c r="H433" s="108"/>
      <c r="I433" s="108"/>
    </row>
    <row r="434" spans="2:9" ht="15.75" customHeight="1" x14ac:dyDescent="0.25">
      <c r="B434" s="108"/>
      <c r="C434" s="108"/>
      <c r="H434" s="108"/>
      <c r="I434" s="108"/>
    </row>
    <row r="435" spans="2:9" ht="15.75" customHeight="1" x14ac:dyDescent="0.25">
      <c r="B435" s="108"/>
      <c r="C435" s="108"/>
      <c r="H435" s="108"/>
      <c r="I435" s="108"/>
    </row>
    <row r="436" spans="2:9" ht="15.75" customHeight="1" x14ac:dyDescent="0.25">
      <c r="B436" s="108"/>
      <c r="C436" s="108"/>
      <c r="H436" s="108"/>
      <c r="I436" s="108"/>
    </row>
    <row r="437" spans="2:9" ht="15.75" customHeight="1" x14ac:dyDescent="0.25">
      <c r="B437" s="108"/>
      <c r="C437" s="108"/>
      <c r="H437" s="108"/>
      <c r="I437" s="108"/>
    </row>
    <row r="438" spans="2:9" ht="15.75" customHeight="1" x14ac:dyDescent="0.25">
      <c r="B438" s="108"/>
      <c r="C438" s="108"/>
      <c r="H438" s="108"/>
      <c r="I438" s="108"/>
    </row>
    <row r="439" spans="2:9" ht="15.75" customHeight="1" x14ac:dyDescent="0.25">
      <c r="B439" s="108"/>
      <c r="C439" s="108"/>
      <c r="H439" s="108"/>
      <c r="I439" s="108"/>
    </row>
    <row r="440" spans="2:9" ht="15.75" customHeight="1" x14ac:dyDescent="0.25">
      <c r="B440" s="108"/>
      <c r="C440" s="108"/>
      <c r="H440" s="108"/>
      <c r="I440" s="108"/>
    </row>
    <row r="441" spans="2:9" ht="15.75" customHeight="1" x14ac:dyDescent="0.25">
      <c r="B441" s="108"/>
      <c r="C441" s="108"/>
      <c r="H441" s="108"/>
      <c r="I441" s="108"/>
    </row>
    <row r="442" spans="2:9" ht="15.75" customHeight="1" x14ac:dyDescent="0.25">
      <c r="B442" s="108"/>
      <c r="C442" s="108"/>
      <c r="H442" s="108"/>
      <c r="I442" s="108"/>
    </row>
    <row r="443" spans="2:9" ht="15.75" customHeight="1" x14ac:dyDescent="0.25">
      <c r="B443" s="108"/>
      <c r="C443" s="108"/>
      <c r="H443" s="108"/>
      <c r="I443" s="108"/>
    </row>
    <row r="444" spans="2:9" ht="15.75" customHeight="1" x14ac:dyDescent="0.25">
      <c r="B444" s="108"/>
      <c r="C444" s="108"/>
      <c r="H444" s="108"/>
      <c r="I444" s="108"/>
    </row>
    <row r="445" spans="2:9" ht="15.75" customHeight="1" x14ac:dyDescent="0.25">
      <c r="B445" s="108"/>
      <c r="C445" s="108"/>
      <c r="H445" s="108"/>
      <c r="I445" s="108"/>
    </row>
    <row r="446" spans="2:9" ht="15.75" customHeight="1" x14ac:dyDescent="0.25">
      <c r="B446" s="108"/>
      <c r="C446" s="108"/>
      <c r="H446" s="108"/>
      <c r="I446" s="108"/>
    </row>
    <row r="447" spans="2:9" ht="15.75" customHeight="1" x14ac:dyDescent="0.25">
      <c r="B447" s="108"/>
      <c r="C447" s="108"/>
      <c r="H447" s="108"/>
      <c r="I447" s="108"/>
    </row>
    <row r="448" spans="2:9" ht="15.75" customHeight="1" x14ac:dyDescent="0.25">
      <c r="B448" s="108"/>
      <c r="C448" s="108"/>
      <c r="H448" s="108"/>
      <c r="I448" s="108"/>
    </row>
    <row r="449" spans="2:9" ht="15.75" customHeight="1" x14ac:dyDescent="0.25">
      <c r="B449" s="108"/>
      <c r="C449" s="108"/>
      <c r="H449" s="108"/>
      <c r="I449" s="108"/>
    </row>
    <row r="450" spans="2:9" ht="15.75" customHeight="1" x14ac:dyDescent="0.25">
      <c r="B450" s="108"/>
      <c r="C450" s="108"/>
      <c r="H450" s="108"/>
      <c r="I450" s="108"/>
    </row>
    <row r="451" spans="2:9" ht="15.75" customHeight="1" x14ac:dyDescent="0.25">
      <c r="B451" s="108"/>
      <c r="C451" s="108"/>
      <c r="H451" s="108"/>
      <c r="I451" s="108"/>
    </row>
    <row r="452" spans="2:9" ht="15.75" customHeight="1" x14ac:dyDescent="0.25">
      <c r="B452" s="108"/>
      <c r="C452" s="108"/>
      <c r="H452" s="108"/>
      <c r="I452" s="108"/>
    </row>
    <row r="453" spans="2:9" ht="15.75" customHeight="1" x14ac:dyDescent="0.25">
      <c r="B453" s="108"/>
      <c r="C453" s="108"/>
      <c r="H453" s="108"/>
      <c r="I453" s="108"/>
    </row>
    <row r="454" spans="2:9" ht="15.75" customHeight="1" x14ac:dyDescent="0.25">
      <c r="B454" s="108"/>
      <c r="C454" s="108"/>
      <c r="H454" s="108"/>
      <c r="I454" s="108"/>
    </row>
    <row r="455" spans="2:9" ht="15.75" customHeight="1" x14ac:dyDescent="0.25">
      <c r="B455" s="108"/>
      <c r="C455" s="108"/>
      <c r="H455" s="108"/>
      <c r="I455" s="108"/>
    </row>
    <row r="456" spans="2:9" ht="15.75" customHeight="1" x14ac:dyDescent="0.25">
      <c r="B456" s="108"/>
      <c r="C456" s="108"/>
      <c r="H456" s="108"/>
      <c r="I456" s="108"/>
    </row>
    <row r="457" spans="2:9" ht="15.75" customHeight="1" x14ac:dyDescent="0.25">
      <c r="B457" s="108"/>
      <c r="C457" s="108"/>
      <c r="H457" s="108"/>
      <c r="I457" s="108"/>
    </row>
    <row r="458" spans="2:9" ht="15.75" customHeight="1" x14ac:dyDescent="0.25">
      <c r="B458" s="108"/>
      <c r="C458" s="108"/>
      <c r="H458" s="108"/>
      <c r="I458" s="108"/>
    </row>
    <row r="459" spans="2:9" ht="15.75" customHeight="1" x14ac:dyDescent="0.25">
      <c r="B459" s="108"/>
      <c r="C459" s="108"/>
      <c r="H459" s="108"/>
      <c r="I459" s="108"/>
    </row>
    <row r="460" spans="2:9" ht="15.75" customHeight="1" x14ac:dyDescent="0.25">
      <c r="B460" s="108"/>
      <c r="C460" s="108"/>
      <c r="H460" s="108"/>
      <c r="I460" s="108"/>
    </row>
    <row r="461" spans="2:9" ht="15.75" customHeight="1" x14ac:dyDescent="0.25">
      <c r="B461" s="108"/>
      <c r="C461" s="108"/>
      <c r="H461" s="108"/>
      <c r="I461" s="108"/>
    </row>
    <row r="462" spans="2:9" ht="15.75" customHeight="1" x14ac:dyDescent="0.25">
      <c r="B462" s="108"/>
      <c r="C462" s="108"/>
      <c r="H462" s="108"/>
      <c r="I462" s="108"/>
    </row>
    <row r="463" spans="2:9" ht="15.75" customHeight="1" x14ac:dyDescent="0.25">
      <c r="B463" s="108"/>
      <c r="C463" s="108"/>
      <c r="H463" s="108"/>
      <c r="I463" s="108"/>
    </row>
    <row r="464" spans="2:9" ht="15.75" customHeight="1" x14ac:dyDescent="0.25">
      <c r="B464" s="108"/>
      <c r="C464" s="108"/>
      <c r="H464" s="108"/>
      <c r="I464" s="108"/>
    </row>
    <row r="465" spans="2:9" ht="15.75" customHeight="1" x14ac:dyDescent="0.25">
      <c r="B465" s="108"/>
      <c r="C465" s="108"/>
      <c r="H465" s="108"/>
      <c r="I465" s="108"/>
    </row>
    <row r="466" spans="2:9" ht="15.75" customHeight="1" x14ac:dyDescent="0.25">
      <c r="B466" s="108"/>
      <c r="C466" s="108"/>
      <c r="H466" s="108"/>
      <c r="I466" s="108"/>
    </row>
    <row r="467" spans="2:9" ht="15.75" customHeight="1" x14ac:dyDescent="0.25">
      <c r="B467" s="108"/>
      <c r="C467" s="108"/>
      <c r="H467" s="108"/>
      <c r="I467" s="108"/>
    </row>
    <row r="468" spans="2:9" ht="15.75" customHeight="1" x14ac:dyDescent="0.25">
      <c r="B468" s="108"/>
      <c r="C468" s="108"/>
      <c r="H468" s="108"/>
      <c r="I468" s="108"/>
    </row>
    <row r="469" spans="2:9" ht="15.75" customHeight="1" x14ac:dyDescent="0.25">
      <c r="B469" s="108"/>
      <c r="C469" s="108"/>
      <c r="H469" s="108"/>
      <c r="I469" s="108"/>
    </row>
    <row r="470" spans="2:9" ht="15.75" customHeight="1" x14ac:dyDescent="0.25">
      <c r="B470" s="108"/>
      <c r="C470" s="108"/>
      <c r="H470" s="108"/>
      <c r="I470" s="108"/>
    </row>
    <row r="471" spans="2:9" ht="15.75" customHeight="1" x14ac:dyDescent="0.25">
      <c r="B471" s="108"/>
      <c r="C471" s="108"/>
      <c r="H471" s="108"/>
      <c r="I471" s="108"/>
    </row>
    <row r="472" spans="2:9" ht="15.75" customHeight="1" x14ac:dyDescent="0.25">
      <c r="B472" s="108"/>
      <c r="C472" s="108"/>
      <c r="H472" s="108"/>
      <c r="I472" s="108"/>
    </row>
    <row r="473" spans="2:9" ht="15.75" customHeight="1" x14ac:dyDescent="0.25">
      <c r="B473" s="108"/>
      <c r="C473" s="108"/>
      <c r="H473" s="108"/>
      <c r="I473" s="108"/>
    </row>
    <row r="474" spans="2:9" ht="15.75" customHeight="1" x14ac:dyDescent="0.25">
      <c r="B474" s="108"/>
      <c r="C474" s="108"/>
      <c r="H474" s="108"/>
      <c r="I474" s="108"/>
    </row>
    <row r="475" spans="2:9" ht="15.75" customHeight="1" x14ac:dyDescent="0.25">
      <c r="B475" s="108"/>
      <c r="C475" s="108"/>
      <c r="H475" s="108"/>
      <c r="I475" s="108"/>
    </row>
    <row r="476" spans="2:9" ht="15.75" customHeight="1" x14ac:dyDescent="0.25">
      <c r="B476" s="108"/>
      <c r="C476" s="108"/>
      <c r="H476" s="108"/>
      <c r="I476" s="108"/>
    </row>
    <row r="477" spans="2:9" ht="15.75" customHeight="1" x14ac:dyDescent="0.25">
      <c r="B477" s="108"/>
      <c r="C477" s="108"/>
      <c r="H477" s="108"/>
      <c r="I477" s="108"/>
    </row>
    <row r="478" spans="2:9" ht="15.75" customHeight="1" x14ac:dyDescent="0.25">
      <c r="B478" s="108"/>
      <c r="C478" s="108"/>
      <c r="H478" s="108"/>
      <c r="I478" s="108"/>
    </row>
    <row r="479" spans="2:9" ht="15.75" customHeight="1" x14ac:dyDescent="0.25">
      <c r="B479" s="108"/>
      <c r="C479" s="108"/>
      <c r="H479" s="108"/>
      <c r="I479" s="108"/>
    </row>
    <row r="480" spans="2:9" ht="15.75" customHeight="1" x14ac:dyDescent="0.25">
      <c r="B480" s="108"/>
      <c r="C480" s="108"/>
      <c r="H480" s="108"/>
      <c r="I480" s="108"/>
    </row>
    <row r="481" spans="2:9" ht="15.75" customHeight="1" x14ac:dyDescent="0.25">
      <c r="B481" s="108"/>
      <c r="C481" s="108"/>
      <c r="H481" s="108"/>
      <c r="I481" s="108"/>
    </row>
    <row r="482" spans="2:9" ht="15.75" customHeight="1" x14ac:dyDescent="0.25">
      <c r="B482" s="108"/>
      <c r="C482" s="108"/>
      <c r="H482" s="108"/>
      <c r="I482" s="108"/>
    </row>
    <row r="483" spans="2:9" ht="15.75" customHeight="1" x14ac:dyDescent="0.25">
      <c r="B483" s="108"/>
      <c r="C483" s="108"/>
      <c r="H483" s="108"/>
      <c r="I483" s="108"/>
    </row>
    <row r="484" spans="2:9" ht="15.75" customHeight="1" x14ac:dyDescent="0.25">
      <c r="B484" s="108"/>
      <c r="C484" s="108"/>
      <c r="H484" s="108"/>
      <c r="I484" s="108"/>
    </row>
    <row r="485" spans="2:9" ht="15.75" customHeight="1" x14ac:dyDescent="0.25">
      <c r="B485" s="108"/>
      <c r="C485" s="108"/>
      <c r="H485" s="108"/>
      <c r="I485" s="108"/>
    </row>
    <row r="486" spans="2:9" ht="15.75" customHeight="1" x14ac:dyDescent="0.25">
      <c r="B486" s="108"/>
      <c r="C486" s="108"/>
      <c r="H486" s="108"/>
      <c r="I486" s="108"/>
    </row>
    <row r="487" spans="2:9" ht="15.75" customHeight="1" x14ac:dyDescent="0.25">
      <c r="B487" s="108"/>
      <c r="C487" s="108"/>
      <c r="H487" s="108"/>
      <c r="I487" s="108"/>
    </row>
    <row r="488" spans="2:9" ht="15.75" customHeight="1" x14ac:dyDescent="0.25">
      <c r="B488" s="108"/>
      <c r="C488" s="108"/>
      <c r="H488" s="108"/>
      <c r="I488" s="108"/>
    </row>
    <row r="489" spans="2:9" ht="15.75" customHeight="1" x14ac:dyDescent="0.25">
      <c r="B489" s="108"/>
      <c r="C489" s="108"/>
      <c r="H489" s="108"/>
      <c r="I489" s="108"/>
    </row>
    <row r="490" spans="2:9" ht="15.75" customHeight="1" x14ac:dyDescent="0.25">
      <c r="B490" s="108"/>
      <c r="C490" s="108"/>
      <c r="H490" s="108"/>
      <c r="I490" s="108"/>
    </row>
    <row r="491" spans="2:9" ht="15.75" customHeight="1" x14ac:dyDescent="0.25">
      <c r="B491" s="108"/>
      <c r="C491" s="108"/>
      <c r="H491" s="108"/>
      <c r="I491" s="108"/>
    </row>
    <row r="492" spans="2:9" ht="15.75" customHeight="1" x14ac:dyDescent="0.25">
      <c r="B492" s="108"/>
      <c r="C492" s="108"/>
      <c r="H492" s="108"/>
      <c r="I492" s="108"/>
    </row>
    <row r="493" spans="2:9" ht="15.75" customHeight="1" x14ac:dyDescent="0.25">
      <c r="B493" s="108"/>
      <c r="C493" s="108"/>
      <c r="H493" s="108"/>
      <c r="I493" s="108"/>
    </row>
    <row r="494" spans="2:9" ht="15.75" customHeight="1" x14ac:dyDescent="0.25">
      <c r="B494" s="108"/>
      <c r="C494" s="108"/>
      <c r="H494" s="108"/>
      <c r="I494" s="108"/>
    </row>
    <row r="495" spans="2:9" ht="15.75" customHeight="1" x14ac:dyDescent="0.25">
      <c r="B495" s="108"/>
      <c r="C495" s="108"/>
      <c r="H495" s="108"/>
      <c r="I495" s="108"/>
    </row>
    <row r="496" spans="2:9" ht="15.75" customHeight="1" x14ac:dyDescent="0.25">
      <c r="B496" s="108"/>
      <c r="C496" s="108"/>
      <c r="H496" s="108"/>
      <c r="I496" s="108"/>
    </row>
    <row r="497" spans="2:9" ht="15.75" customHeight="1" x14ac:dyDescent="0.25">
      <c r="B497" s="108"/>
      <c r="C497" s="108"/>
      <c r="H497" s="108"/>
      <c r="I497" s="108"/>
    </row>
    <row r="498" spans="2:9" ht="15.75" customHeight="1" x14ac:dyDescent="0.25">
      <c r="B498" s="108"/>
      <c r="C498" s="108"/>
      <c r="H498" s="108"/>
      <c r="I498" s="108"/>
    </row>
    <row r="499" spans="2:9" ht="15.75" customHeight="1" x14ac:dyDescent="0.25">
      <c r="B499" s="108"/>
      <c r="C499" s="108"/>
      <c r="H499" s="108"/>
      <c r="I499" s="108"/>
    </row>
    <row r="500" spans="2:9" ht="15.75" customHeight="1" x14ac:dyDescent="0.25">
      <c r="B500" s="108"/>
      <c r="C500" s="108"/>
      <c r="H500" s="108"/>
      <c r="I500" s="108"/>
    </row>
    <row r="501" spans="2:9" ht="15.75" customHeight="1" x14ac:dyDescent="0.25">
      <c r="B501" s="108"/>
      <c r="C501" s="108"/>
      <c r="H501" s="108"/>
      <c r="I501" s="108"/>
    </row>
    <row r="502" spans="2:9" ht="15.75" customHeight="1" x14ac:dyDescent="0.25">
      <c r="B502" s="108"/>
      <c r="C502" s="108"/>
      <c r="H502" s="108"/>
      <c r="I502" s="108"/>
    </row>
    <row r="503" spans="2:9" ht="15.75" customHeight="1" x14ac:dyDescent="0.25">
      <c r="B503" s="108"/>
      <c r="C503" s="108"/>
      <c r="H503" s="108"/>
      <c r="I503" s="108"/>
    </row>
    <row r="504" spans="2:9" ht="15.75" customHeight="1" x14ac:dyDescent="0.25">
      <c r="B504" s="108"/>
      <c r="C504" s="108"/>
      <c r="H504" s="108"/>
      <c r="I504" s="108"/>
    </row>
    <row r="505" spans="2:9" ht="15.75" customHeight="1" x14ac:dyDescent="0.25">
      <c r="B505" s="108"/>
      <c r="C505" s="108"/>
      <c r="H505" s="108"/>
      <c r="I505" s="108"/>
    </row>
    <row r="506" spans="2:9" ht="15.75" customHeight="1" x14ac:dyDescent="0.25">
      <c r="B506" s="108"/>
      <c r="C506" s="108"/>
      <c r="H506" s="108"/>
      <c r="I506" s="108"/>
    </row>
    <row r="507" spans="2:9" ht="15.75" customHeight="1" x14ac:dyDescent="0.25">
      <c r="B507" s="108"/>
      <c r="C507" s="108"/>
      <c r="H507" s="108"/>
      <c r="I507" s="108"/>
    </row>
    <row r="508" spans="2:9" ht="15.75" customHeight="1" x14ac:dyDescent="0.25">
      <c r="B508" s="108"/>
      <c r="C508" s="108"/>
      <c r="H508" s="108"/>
      <c r="I508" s="108"/>
    </row>
    <row r="509" spans="2:9" ht="15.75" customHeight="1" x14ac:dyDescent="0.25">
      <c r="B509" s="108"/>
      <c r="C509" s="108"/>
      <c r="H509" s="108"/>
      <c r="I509" s="108"/>
    </row>
    <row r="510" spans="2:9" ht="15.75" customHeight="1" x14ac:dyDescent="0.25">
      <c r="B510" s="108"/>
      <c r="C510" s="108"/>
      <c r="H510" s="108"/>
      <c r="I510" s="108"/>
    </row>
    <row r="511" spans="2:9" ht="15.75" customHeight="1" x14ac:dyDescent="0.25">
      <c r="B511" s="108"/>
      <c r="C511" s="108"/>
      <c r="H511" s="108"/>
      <c r="I511" s="108"/>
    </row>
    <row r="512" spans="2:9" ht="15.75" customHeight="1" x14ac:dyDescent="0.25">
      <c r="B512" s="108"/>
      <c r="C512" s="108"/>
      <c r="H512" s="108"/>
      <c r="I512" s="108"/>
    </row>
    <row r="513" spans="2:9" ht="15.75" customHeight="1" x14ac:dyDescent="0.25">
      <c r="B513" s="108"/>
      <c r="C513" s="108"/>
      <c r="H513" s="108"/>
      <c r="I513" s="108"/>
    </row>
    <row r="514" spans="2:9" ht="15.75" customHeight="1" x14ac:dyDescent="0.25">
      <c r="B514" s="108"/>
      <c r="C514" s="108"/>
      <c r="H514" s="108"/>
      <c r="I514" s="108"/>
    </row>
    <row r="515" spans="2:9" ht="15.75" customHeight="1" x14ac:dyDescent="0.25">
      <c r="B515" s="108"/>
      <c r="C515" s="108"/>
      <c r="H515" s="108"/>
      <c r="I515" s="108"/>
    </row>
    <row r="516" spans="2:9" ht="15.75" customHeight="1" x14ac:dyDescent="0.25">
      <c r="B516" s="108"/>
      <c r="C516" s="108"/>
      <c r="H516" s="108"/>
      <c r="I516" s="108"/>
    </row>
    <row r="517" spans="2:9" ht="15.75" customHeight="1" x14ac:dyDescent="0.25">
      <c r="B517" s="108"/>
      <c r="C517" s="108"/>
      <c r="H517" s="108"/>
      <c r="I517" s="108"/>
    </row>
    <row r="518" spans="2:9" ht="15.75" customHeight="1" x14ac:dyDescent="0.25">
      <c r="B518" s="108"/>
      <c r="C518" s="108"/>
      <c r="H518" s="108"/>
      <c r="I518" s="108"/>
    </row>
    <row r="519" spans="2:9" ht="15.75" customHeight="1" x14ac:dyDescent="0.25">
      <c r="B519" s="108"/>
      <c r="C519" s="108"/>
      <c r="H519" s="108"/>
      <c r="I519" s="108"/>
    </row>
    <row r="520" spans="2:9" ht="15.75" customHeight="1" x14ac:dyDescent="0.25">
      <c r="B520" s="108"/>
      <c r="C520" s="108"/>
      <c r="H520" s="108"/>
      <c r="I520" s="108"/>
    </row>
    <row r="521" spans="2:9" ht="15.75" customHeight="1" x14ac:dyDescent="0.25">
      <c r="B521" s="108"/>
      <c r="C521" s="108"/>
      <c r="H521" s="108"/>
      <c r="I521" s="108"/>
    </row>
    <row r="522" spans="2:9" ht="15.75" customHeight="1" x14ac:dyDescent="0.25">
      <c r="B522" s="108"/>
      <c r="C522" s="108"/>
      <c r="H522" s="108"/>
      <c r="I522" s="108"/>
    </row>
    <row r="523" spans="2:9" ht="15.75" customHeight="1" x14ac:dyDescent="0.25">
      <c r="B523" s="108"/>
      <c r="C523" s="108"/>
      <c r="H523" s="108"/>
      <c r="I523" s="108"/>
    </row>
    <row r="524" spans="2:9" ht="15.75" customHeight="1" x14ac:dyDescent="0.25">
      <c r="B524" s="108"/>
      <c r="C524" s="108"/>
      <c r="H524" s="108"/>
      <c r="I524" s="108"/>
    </row>
    <row r="525" spans="2:9" ht="15.75" customHeight="1" x14ac:dyDescent="0.25">
      <c r="B525" s="108"/>
      <c r="C525" s="108"/>
      <c r="H525" s="108"/>
      <c r="I525" s="108"/>
    </row>
    <row r="526" spans="2:9" ht="15.75" customHeight="1" x14ac:dyDescent="0.25">
      <c r="B526" s="108"/>
      <c r="C526" s="108"/>
      <c r="H526" s="108"/>
      <c r="I526" s="108"/>
    </row>
    <row r="527" spans="2:9" ht="15.75" customHeight="1" x14ac:dyDescent="0.25">
      <c r="B527" s="108"/>
      <c r="C527" s="108"/>
      <c r="H527" s="108"/>
      <c r="I527" s="108"/>
    </row>
    <row r="528" spans="2:9" ht="15.75" customHeight="1" x14ac:dyDescent="0.25">
      <c r="B528" s="108"/>
      <c r="C528" s="108"/>
      <c r="H528" s="108"/>
      <c r="I528" s="108"/>
    </row>
    <row r="529" spans="2:9" ht="15.75" customHeight="1" x14ac:dyDescent="0.25">
      <c r="B529" s="108"/>
      <c r="C529" s="108"/>
      <c r="H529" s="108"/>
      <c r="I529" s="108"/>
    </row>
    <row r="530" spans="2:9" ht="15.75" customHeight="1" x14ac:dyDescent="0.25">
      <c r="B530" s="108"/>
      <c r="C530" s="108"/>
      <c r="H530" s="108"/>
      <c r="I530" s="108"/>
    </row>
    <row r="531" spans="2:9" ht="15.75" customHeight="1" x14ac:dyDescent="0.25">
      <c r="B531" s="108"/>
      <c r="C531" s="108"/>
      <c r="H531" s="108"/>
      <c r="I531" s="108"/>
    </row>
    <row r="532" spans="2:9" ht="15.75" customHeight="1" x14ac:dyDescent="0.25">
      <c r="B532" s="108"/>
      <c r="C532" s="108"/>
      <c r="H532" s="108"/>
      <c r="I532" s="108"/>
    </row>
    <row r="533" spans="2:9" ht="15.75" customHeight="1" x14ac:dyDescent="0.25">
      <c r="B533" s="108"/>
      <c r="C533" s="108"/>
      <c r="H533" s="108"/>
      <c r="I533" s="108"/>
    </row>
    <row r="534" spans="2:9" ht="15.75" customHeight="1" x14ac:dyDescent="0.25">
      <c r="B534" s="108"/>
      <c r="C534" s="108"/>
      <c r="H534" s="108"/>
      <c r="I534" s="108"/>
    </row>
    <row r="535" spans="2:9" ht="15.75" customHeight="1" x14ac:dyDescent="0.25">
      <c r="B535" s="108"/>
      <c r="C535" s="108"/>
      <c r="H535" s="108"/>
      <c r="I535" s="108"/>
    </row>
    <row r="536" spans="2:9" ht="15.75" customHeight="1" x14ac:dyDescent="0.25">
      <c r="B536" s="108"/>
      <c r="C536" s="108"/>
      <c r="H536" s="108"/>
      <c r="I536" s="108"/>
    </row>
    <row r="537" spans="2:9" ht="15.75" customHeight="1" x14ac:dyDescent="0.25">
      <c r="B537" s="108"/>
      <c r="C537" s="108"/>
      <c r="H537" s="108"/>
      <c r="I537" s="108"/>
    </row>
    <row r="538" spans="2:9" ht="15.75" customHeight="1" x14ac:dyDescent="0.25">
      <c r="B538" s="108"/>
      <c r="C538" s="108"/>
      <c r="H538" s="108"/>
      <c r="I538" s="108"/>
    </row>
    <row r="539" spans="2:9" ht="15.75" customHeight="1" x14ac:dyDescent="0.25">
      <c r="B539" s="108"/>
      <c r="C539" s="108"/>
      <c r="H539" s="108"/>
      <c r="I539" s="108"/>
    </row>
    <row r="540" spans="2:9" ht="15.75" customHeight="1" x14ac:dyDescent="0.25">
      <c r="B540" s="108"/>
      <c r="C540" s="108"/>
      <c r="H540" s="108"/>
      <c r="I540" s="108"/>
    </row>
    <row r="541" spans="2:9" ht="15.75" customHeight="1" x14ac:dyDescent="0.25">
      <c r="B541" s="108"/>
      <c r="C541" s="108"/>
      <c r="H541" s="108"/>
      <c r="I541" s="108"/>
    </row>
    <row r="542" spans="2:9" ht="15.75" customHeight="1" x14ac:dyDescent="0.25">
      <c r="B542" s="108"/>
      <c r="C542" s="108"/>
      <c r="H542" s="108"/>
      <c r="I542" s="108"/>
    </row>
    <row r="543" spans="2:9" ht="15.75" customHeight="1" x14ac:dyDescent="0.25">
      <c r="B543" s="108"/>
      <c r="C543" s="108"/>
      <c r="H543" s="108"/>
      <c r="I543" s="108"/>
    </row>
    <row r="544" spans="2:9" ht="15.75" customHeight="1" x14ac:dyDescent="0.25">
      <c r="B544" s="108"/>
      <c r="C544" s="108"/>
      <c r="H544" s="108"/>
      <c r="I544" s="108"/>
    </row>
    <row r="545" spans="2:9" ht="15.75" customHeight="1" x14ac:dyDescent="0.25">
      <c r="B545" s="108"/>
      <c r="C545" s="108"/>
      <c r="H545" s="108"/>
      <c r="I545" s="108"/>
    </row>
    <row r="546" spans="2:9" ht="15.75" customHeight="1" x14ac:dyDescent="0.25">
      <c r="B546" s="108"/>
      <c r="C546" s="108"/>
      <c r="H546" s="108"/>
      <c r="I546" s="108"/>
    </row>
    <row r="547" spans="2:9" ht="15.75" customHeight="1" x14ac:dyDescent="0.25">
      <c r="B547" s="108"/>
      <c r="C547" s="108"/>
      <c r="H547" s="108"/>
      <c r="I547" s="108"/>
    </row>
    <row r="548" spans="2:9" ht="15.75" customHeight="1" x14ac:dyDescent="0.25">
      <c r="B548" s="108"/>
      <c r="C548" s="108"/>
      <c r="H548" s="108"/>
      <c r="I548" s="108"/>
    </row>
    <row r="549" spans="2:9" ht="15.75" customHeight="1" x14ac:dyDescent="0.25">
      <c r="B549" s="108"/>
      <c r="C549" s="108"/>
      <c r="H549" s="108"/>
      <c r="I549" s="108"/>
    </row>
    <row r="550" spans="2:9" ht="15.75" customHeight="1" x14ac:dyDescent="0.25">
      <c r="B550" s="108"/>
      <c r="C550" s="108"/>
      <c r="H550" s="108"/>
      <c r="I550" s="108"/>
    </row>
    <row r="551" spans="2:9" ht="15.75" customHeight="1" x14ac:dyDescent="0.25">
      <c r="B551" s="108"/>
      <c r="C551" s="108"/>
      <c r="H551" s="108"/>
      <c r="I551" s="108"/>
    </row>
    <row r="552" spans="2:9" ht="15.75" customHeight="1" x14ac:dyDescent="0.25">
      <c r="B552" s="108"/>
      <c r="C552" s="108"/>
      <c r="H552" s="108"/>
      <c r="I552" s="108"/>
    </row>
    <row r="553" spans="2:9" ht="15.75" customHeight="1" x14ac:dyDescent="0.25">
      <c r="B553" s="108"/>
      <c r="C553" s="108"/>
      <c r="H553" s="108"/>
      <c r="I553" s="108"/>
    </row>
    <row r="554" spans="2:9" ht="15.75" customHeight="1" x14ac:dyDescent="0.25">
      <c r="B554" s="108"/>
      <c r="C554" s="108"/>
      <c r="H554" s="108"/>
      <c r="I554" s="108"/>
    </row>
    <row r="555" spans="2:9" ht="15.75" customHeight="1" x14ac:dyDescent="0.25">
      <c r="B555" s="108"/>
      <c r="C555" s="108"/>
      <c r="H555" s="108"/>
      <c r="I555" s="108"/>
    </row>
    <row r="556" spans="2:9" ht="15.75" customHeight="1" x14ac:dyDescent="0.25">
      <c r="B556" s="108"/>
      <c r="C556" s="108"/>
      <c r="H556" s="108"/>
      <c r="I556" s="108"/>
    </row>
    <row r="557" spans="2:9" ht="15.75" customHeight="1" x14ac:dyDescent="0.25">
      <c r="B557" s="108"/>
      <c r="C557" s="108"/>
      <c r="H557" s="108"/>
      <c r="I557" s="108"/>
    </row>
    <row r="558" spans="2:9" ht="15.75" customHeight="1" x14ac:dyDescent="0.25">
      <c r="B558" s="108"/>
      <c r="C558" s="108"/>
      <c r="H558" s="108"/>
      <c r="I558" s="108"/>
    </row>
    <row r="559" spans="2:9" ht="15.75" customHeight="1" x14ac:dyDescent="0.25">
      <c r="B559" s="108"/>
      <c r="C559" s="108"/>
      <c r="H559" s="108"/>
      <c r="I559" s="108"/>
    </row>
    <row r="560" spans="2:9" ht="15.75" customHeight="1" x14ac:dyDescent="0.25">
      <c r="B560" s="108"/>
      <c r="C560" s="108"/>
      <c r="H560" s="108"/>
      <c r="I560" s="108"/>
    </row>
    <row r="561" spans="2:9" ht="15.75" customHeight="1" x14ac:dyDescent="0.25">
      <c r="B561" s="108"/>
      <c r="C561" s="108"/>
      <c r="H561" s="108"/>
      <c r="I561" s="108"/>
    </row>
    <row r="562" spans="2:9" ht="15.75" customHeight="1" x14ac:dyDescent="0.25">
      <c r="B562" s="108"/>
      <c r="C562" s="108"/>
      <c r="H562" s="108"/>
      <c r="I562" s="108"/>
    </row>
    <row r="563" spans="2:9" ht="15.75" customHeight="1" x14ac:dyDescent="0.25">
      <c r="B563" s="108"/>
      <c r="C563" s="108"/>
      <c r="H563" s="108"/>
      <c r="I563" s="108"/>
    </row>
    <row r="564" spans="2:9" ht="15.75" customHeight="1" x14ac:dyDescent="0.25">
      <c r="B564" s="108"/>
      <c r="C564" s="108"/>
      <c r="H564" s="108"/>
      <c r="I564" s="108"/>
    </row>
    <row r="565" spans="2:9" ht="15.75" customHeight="1" x14ac:dyDescent="0.25">
      <c r="B565" s="108"/>
      <c r="C565" s="108"/>
      <c r="H565" s="108"/>
      <c r="I565" s="108"/>
    </row>
    <row r="566" spans="2:9" ht="15.75" customHeight="1" x14ac:dyDescent="0.25">
      <c r="B566" s="108"/>
      <c r="C566" s="108"/>
      <c r="H566" s="108"/>
      <c r="I566" s="108"/>
    </row>
    <row r="567" spans="2:9" ht="15.75" customHeight="1" x14ac:dyDescent="0.25">
      <c r="B567" s="108"/>
      <c r="C567" s="108"/>
      <c r="H567" s="108"/>
      <c r="I567" s="108"/>
    </row>
    <row r="568" spans="2:9" ht="15.75" customHeight="1" x14ac:dyDescent="0.25">
      <c r="B568" s="108"/>
      <c r="C568" s="108"/>
      <c r="H568" s="108"/>
      <c r="I568" s="108"/>
    </row>
    <row r="569" spans="2:9" ht="15.75" customHeight="1" x14ac:dyDescent="0.25">
      <c r="B569" s="108"/>
      <c r="C569" s="108"/>
      <c r="H569" s="108"/>
      <c r="I569" s="108"/>
    </row>
    <row r="570" spans="2:9" ht="15.75" customHeight="1" x14ac:dyDescent="0.25">
      <c r="B570" s="108"/>
      <c r="C570" s="108"/>
      <c r="H570" s="108"/>
      <c r="I570" s="108"/>
    </row>
    <row r="571" spans="2:9" ht="15.75" customHeight="1" x14ac:dyDescent="0.25">
      <c r="B571" s="108"/>
      <c r="C571" s="108"/>
      <c r="H571" s="108"/>
      <c r="I571" s="108"/>
    </row>
    <row r="572" spans="2:9" ht="15.75" customHeight="1" x14ac:dyDescent="0.25">
      <c r="B572" s="108"/>
      <c r="C572" s="108"/>
      <c r="H572" s="108"/>
      <c r="I572" s="108"/>
    </row>
    <row r="573" spans="2:9" ht="15.75" customHeight="1" x14ac:dyDescent="0.25">
      <c r="B573" s="108"/>
      <c r="C573" s="108"/>
      <c r="H573" s="108"/>
      <c r="I573" s="108"/>
    </row>
    <row r="574" spans="2:9" ht="15.75" customHeight="1" x14ac:dyDescent="0.25">
      <c r="B574" s="108"/>
      <c r="C574" s="108"/>
      <c r="H574" s="108"/>
      <c r="I574" s="108"/>
    </row>
    <row r="575" spans="2:9" ht="15.75" customHeight="1" x14ac:dyDescent="0.25">
      <c r="B575" s="108"/>
      <c r="C575" s="108"/>
      <c r="H575" s="108"/>
      <c r="I575" s="108"/>
    </row>
    <row r="576" spans="2:9" ht="15.75" customHeight="1" x14ac:dyDescent="0.25">
      <c r="B576" s="108"/>
      <c r="C576" s="108"/>
      <c r="H576" s="108"/>
      <c r="I576" s="108"/>
    </row>
    <row r="577" spans="2:9" ht="15.75" customHeight="1" x14ac:dyDescent="0.25">
      <c r="B577" s="108"/>
      <c r="C577" s="108"/>
      <c r="H577" s="108"/>
      <c r="I577" s="108"/>
    </row>
    <row r="578" spans="2:9" ht="15.75" customHeight="1" x14ac:dyDescent="0.25">
      <c r="B578" s="108"/>
      <c r="C578" s="108"/>
      <c r="H578" s="108"/>
      <c r="I578" s="108"/>
    </row>
    <row r="579" spans="2:9" ht="15.75" customHeight="1" x14ac:dyDescent="0.25">
      <c r="B579" s="108"/>
      <c r="C579" s="108"/>
      <c r="H579" s="108"/>
      <c r="I579" s="108"/>
    </row>
    <row r="580" spans="2:9" ht="15.75" customHeight="1" x14ac:dyDescent="0.25">
      <c r="B580" s="108"/>
      <c r="C580" s="108"/>
      <c r="H580" s="108"/>
      <c r="I580" s="108"/>
    </row>
    <row r="581" spans="2:9" ht="15.75" customHeight="1" x14ac:dyDescent="0.25">
      <c r="B581" s="108"/>
      <c r="C581" s="108"/>
      <c r="H581" s="108"/>
      <c r="I581" s="108"/>
    </row>
    <row r="582" spans="2:9" ht="15.75" customHeight="1" x14ac:dyDescent="0.25">
      <c r="B582" s="108"/>
      <c r="C582" s="108"/>
      <c r="H582" s="108"/>
      <c r="I582" s="108"/>
    </row>
    <row r="583" spans="2:9" ht="15.75" customHeight="1" x14ac:dyDescent="0.25">
      <c r="B583" s="108"/>
      <c r="C583" s="108"/>
      <c r="H583" s="108"/>
      <c r="I583" s="108"/>
    </row>
    <row r="584" spans="2:9" ht="15.75" customHeight="1" x14ac:dyDescent="0.25">
      <c r="B584" s="108"/>
      <c r="C584" s="108"/>
      <c r="H584" s="108"/>
      <c r="I584" s="108"/>
    </row>
    <row r="585" spans="2:9" ht="15.75" customHeight="1" x14ac:dyDescent="0.25">
      <c r="B585" s="108"/>
      <c r="C585" s="108"/>
      <c r="H585" s="108"/>
      <c r="I585" s="108"/>
    </row>
    <row r="586" spans="2:9" ht="15.75" customHeight="1" x14ac:dyDescent="0.25">
      <c r="B586" s="108"/>
      <c r="C586" s="108"/>
      <c r="H586" s="108"/>
      <c r="I586" s="108"/>
    </row>
    <row r="587" spans="2:9" ht="15.75" customHeight="1" x14ac:dyDescent="0.25">
      <c r="B587" s="108"/>
      <c r="C587" s="108"/>
      <c r="H587" s="108"/>
      <c r="I587" s="108"/>
    </row>
    <row r="588" spans="2:9" ht="15.75" customHeight="1" x14ac:dyDescent="0.25">
      <c r="B588" s="108"/>
      <c r="C588" s="108"/>
      <c r="H588" s="108"/>
      <c r="I588" s="108"/>
    </row>
    <row r="589" spans="2:9" ht="15.75" customHeight="1" x14ac:dyDescent="0.25">
      <c r="B589" s="108"/>
      <c r="C589" s="108"/>
      <c r="H589" s="108"/>
      <c r="I589" s="108"/>
    </row>
    <row r="590" spans="2:9" ht="15.75" customHeight="1" x14ac:dyDescent="0.25">
      <c r="B590" s="108"/>
      <c r="C590" s="108"/>
      <c r="H590" s="108"/>
      <c r="I590" s="108"/>
    </row>
    <row r="591" spans="2:9" ht="15.75" customHeight="1" x14ac:dyDescent="0.25">
      <c r="B591" s="108"/>
      <c r="C591" s="108"/>
      <c r="H591" s="108"/>
      <c r="I591" s="108"/>
    </row>
    <row r="592" spans="2:9" ht="15.75" customHeight="1" x14ac:dyDescent="0.25">
      <c r="B592" s="108"/>
      <c r="C592" s="108"/>
      <c r="H592" s="108"/>
      <c r="I592" s="108"/>
    </row>
    <row r="593" spans="2:9" ht="15.75" customHeight="1" x14ac:dyDescent="0.25">
      <c r="B593" s="108"/>
      <c r="C593" s="108"/>
      <c r="H593" s="108"/>
      <c r="I593" s="108"/>
    </row>
    <row r="594" spans="2:9" ht="15.75" customHeight="1" x14ac:dyDescent="0.25">
      <c r="B594" s="108"/>
      <c r="C594" s="108"/>
      <c r="H594" s="108"/>
      <c r="I594" s="108"/>
    </row>
    <row r="595" spans="2:9" ht="15.75" customHeight="1" x14ac:dyDescent="0.25">
      <c r="B595" s="108"/>
      <c r="C595" s="108"/>
      <c r="H595" s="108"/>
      <c r="I595" s="108"/>
    </row>
    <row r="596" spans="2:9" ht="15.75" customHeight="1" x14ac:dyDescent="0.25">
      <c r="B596" s="108"/>
      <c r="C596" s="108"/>
      <c r="H596" s="108"/>
      <c r="I596" s="108"/>
    </row>
    <row r="597" spans="2:9" ht="15.75" customHeight="1" x14ac:dyDescent="0.25">
      <c r="B597" s="108"/>
      <c r="C597" s="108"/>
      <c r="H597" s="108"/>
      <c r="I597" s="108"/>
    </row>
    <row r="598" spans="2:9" ht="15.75" customHeight="1" x14ac:dyDescent="0.25">
      <c r="B598" s="108"/>
      <c r="C598" s="108"/>
      <c r="H598" s="108"/>
      <c r="I598" s="108"/>
    </row>
    <row r="599" spans="2:9" ht="15.75" customHeight="1" x14ac:dyDescent="0.25">
      <c r="B599" s="108"/>
      <c r="C599" s="108"/>
      <c r="H599" s="108"/>
      <c r="I599" s="108"/>
    </row>
    <row r="600" spans="2:9" ht="15.75" customHeight="1" x14ac:dyDescent="0.25">
      <c r="B600" s="108"/>
      <c r="C600" s="108"/>
      <c r="H600" s="108"/>
      <c r="I600" s="108"/>
    </row>
    <row r="601" spans="2:9" ht="15.75" customHeight="1" x14ac:dyDescent="0.25">
      <c r="B601" s="108"/>
      <c r="C601" s="108"/>
      <c r="H601" s="108"/>
      <c r="I601" s="108"/>
    </row>
    <row r="602" spans="2:9" ht="15.75" customHeight="1" x14ac:dyDescent="0.25">
      <c r="B602" s="108"/>
      <c r="C602" s="108"/>
      <c r="H602" s="108"/>
      <c r="I602" s="108"/>
    </row>
    <row r="603" spans="2:9" ht="15.75" customHeight="1" x14ac:dyDescent="0.25">
      <c r="B603" s="108"/>
      <c r="C603" s="108"/>
      <c r="H603" s="108"/>
      <c r="I603" s="108"/>
    </row>
    <row r="604" spans="2:9" ht="15.75" customHeight="1" x14ac:dyDescent="0.25">
      <c r="B604" s="108"/>
      <c r="C604" s="108"/>
      <c r="H604" s="108"/>
      <c r="I604" s="108"/>
    </row>
    <row r="605" spans="2:9" ht="15.75" customHeight="1" x14ac:dyDescent="0.25">
      <c r="B605" s="108"/>
      <c r="C605" s="108"/>
      <c r="H605" s="108"/>
      <c r="I605" s="108"/>
    </row>
    <row r="606" spans="2:9" ht="15.75" customHeight="1" x14ac:dyDescent="0.25">
      <c r="B606" s="108"/>
      <c r="C606" s="108"/>
      <c r="H606" s="108"/>
      <c r="I606" s="108"/>
    </row>
    <row r="607" spans="2:9" ht="15.75" customHeight="1" x14ac:dyDescent="0.25">
      <c r="B607" s="108"/>
      <c r="C607" s="108"/>
      <c r="H607" s="108"/>
      <c r="I607" s="108"/>
    </row>
    <row r="608" spans="2:9" ht="15.75" customHeight="1" x14ac:dyDescent="0.25">
      <c r="B608" s="108"/>
      <c r="C608" s="108"/>
      <c r="H608" s="108"/>
      <c r="I608" s="108"/>
    </row>
    <row r="609" spans="2:9" ht="15.75" customHeight="1" x14ac:dyDescent="0.25">
      <c r="B609" s="108"/>
      <c r="C609" s="108"/>
      <c r="H609" s="108"/>
      <c r="I609" s="108"/>
    </row>
    <row r="610" spans="2:9" ht="15.75" customHeight="1" x14ac:dyDescent="0.25">
      <c r="B610" s="108"/>
      <c r="C610" s="108"/>
      <c r="H610" s="108"/>
      <c r="I610" s="108"/>
    </row>
    <row r="611" spans="2:9" ht="15.75" customHeight="1" x14ac:dyDescent="0.25">
      <c r="B611" s="108"/>
      <c r="C611" s="108"/>
      <c r="H611" s="108"/>
      <c r="I611" s="108"/>
    </row>
    <row r="612" spans="2:9" ht="15.75" customHeight="1" x14ac:dyDescent="0.25">
      <c r="B612" s="108"/>
      <c r="C612" s="108"/>
      <c r="H612" s="108"/>
      <c r="I612" s="108"/>
    </row>
    <row r="613" spans="2:9" ht="15.75" customHeight="1" x14ac:dyDescent="0.25">
      <c r="B613" s="108"/>
      <c r="C613" s="108"/>
      <c r="H613" s="108"/>
      <c r="I613" s="108"/>
    </row>
    <row r="614" spans="2:9" ht="15.75" customHeight="1" x14ac:dyDescent="0.25">
      <c r="B614" s="108"/>
      <c r="C614" s="108"/>
      <c r="H614" s="108"/>
      <c r="I614" s="108"/>
    </row>
    <row r="615" spans="2:9" ht="15.75" customHeight="1" x14ac:dyDescent="0.25">
      <c r="B615" s="108"/>
      <c r="C615" s="108"/>
      <c r="H615" s="108"/>
      <c r="I615" s="108"/>
    </row>
    <row r="616" spans="2:9" ht="15.75" customHeight="1" x14ac:dyDescent="0.25">
      <c r="B616" s="108"/>
      <c r="C616" s="108"/>
      <c r="H616" s="108"/>
      <c r="I616" s="108"/>
    </row>
    <row r="617" spans="2:9" ht="15.75" customHeight="1" x14ac:dyDescent="0.25">
      <c r="B617" s="108"/>
      <c r="C617" s="108"/>
      <c r="H617" s="108"/>
      <c r="I617" s="108"/>
    </row>
    <row r="618" spans="2:9" ht="15.75" customHeight="1" x14ac:dyDescent="0.25">
      <c r="B618" s="108"/>
      <c r="C618" s="108"/>
      <c r="H618" s="108"/>
      <c r="I618" s="108"/>
    </row>
    <row r="619" spans="2:9" ht="15.75" customHeight="1" x14ac:dyDescent="0.25">
      <c r="B619" s="108"/>
      <c r="C619" s="108"/>
      <c r="H619" s="108"/>
      <c r="I619" s="108"/>
    </row>
    <row r="620" spans="2:9" ht="15.75" customHeight="1" x14ac:dyDescent="0.25">
      <c r="B620" s="108"/>
      <c r="C620" s="108"/>
      <c r="H620" s="108"/>
      <c r="I620" s="108"/>
    </row>
    <row r="621" spans="2:9" ht="15.75" customHeight="1" x14ac:dyDescent="0.25">
      <c r="B621" s="108"/>
      <c r="C621" s="108"/>
      <c r="H621" s="108"/>
      <c r="I621" s="108"/>
    </row>
    <row r="622" spans="2:9" ht="15.75" customHeight="1" x14ac:dyDescent="0.25">
      <c r="B622" s="108"/>
      <c r="C622" s="108"/>
      <c r="H622" s="108"/>
      <c r="I622" s="108"/>
    </row>
    <row r="623" spans="2:9" ht="15.75" customHeight="1" x14ac:dyDescent="0.25">
      <c r="B623" s="108"/>
      <c r="C623" s="108"/>
      <c r="H623" s="108"/>
      <c r="I623" s="108"/>
    </row>
    <row r="624" spans="2:9" ht="15.75" customHeight="1" x14ac:dyDescent="0.25">
      <c r="B624" s="108"/>
      <c r="C624" s="108"/>
      <c r="H624" s="108"/>
      <c r="I624" s="108"/>
    </row>
    <row r="625" spans="2:9" ht="15.75" customHeight="1" x14ac:dyDescent="0.25">
      <c r="B625" s="108"/>
      <c r="C625" s="108"/>
      <c r="H625" s="108"/>
      <c r="I625" s="108"/>
    </row>
    <row r="626" spans="2:9" ht="15.75" customHeight="1" x14ac:dyDescent="0.25">
      <c r="B626" s="108"/>
      <c r="C626" s="108"/>
      <c r="H626" s="108"/>
      <c r="I626" s="108"/>
    </row>
    <row r="627" spans="2:9" ht="15.75" customHeight="1" x14ac:dyDescent="0.25">
      <c r="B627" s="108"/>
      <c r="C627" s="108"/>
      <c r="H627" s="108"/>
      <c r="I627" s="108"/>
    </row>
    <row r="628" spans="2:9" ht="15.75" customHeight="1" x14ac:dyDescent="0.25">
      <c r="B628" s="108"/>
      <c r="C628" s="108"/>
      <c r="H628" s="108"/>
      <c r="I628" s="108"/>
    </row>
    <row r="629" spans="2:9" ht="15.75" customHeight="1" x14ac:dyDescent="0.25">
      <c r="B629" s="108"/>
      <c r="C629" s="108"/>
      <c r="H629" s="108"/>
      <c r="I629" s="108"/>
    </row>
    <row r="630" spans="2:9" ht="15.75" customHeight="1" x14ac:dyDescent="0.25">
      <c r="B630" s="108"/>
      <c r="C630" s="108"/>
      <c r="H630" s="108"/>
      <c r="I630" s="108"/>
    </row>
    <row r="631" spans="2:9" ht="15.75" customHeight="1" x14ac:dyDescent="0.25">
      <c r="B631" s="108"/>
      <c r="C631" s="108"/>
      <c r="H631" s="108"/>
      <c r="I631" s="108"/>
    </row>
    <row r="632" spans="2:9" ht="15.75" customHeight="1" x14ac:dyDescent="0.25">
      <c r="B632" s="108"/>
      <c r="C632" s="108"/>
      <c r="H632" s="108"/>
      <c r="I632" s="108"/>
    </row>
    <row r="633" spans="2:9" ht="15.75" customHeight="1" x14ac:dyDescent="0.25">
      <c r="B633" s="108"/>
      <c r="C633" s="108"/>
      <c r="H633" s="108"/>
      <c r="I633" s="108"/>
    </row>
    <row r="634" spans="2:9" ht="15.75" customHeight="1" x14ac:dyDescent="0.25">
      <c r="B634" s="108"/>
      <c r="C634" s="108"/>
      <c r="H634" s="108"/>
      <c r="I634" s="108"/>
    </row>
    <row r="635" spans="2:9" ht="15.75" customHeight="1" x14ac:dyDescent="0.25">
      <c r="B635" s="108"/>
      <c r="C635" s="108"/>
      <c r="H635" s="108"/>
      <c r="I635" s="108"/>
    </row>
    <row r="636" spans="2:9" ht="15.75" customHeight="1" x14ac:dyDescent="0.25">
      <c r="B636" s="108"/>
      <c r="C636" s="108"/>
      <c r="H636" s="108"/>
      <c r="I636" s="108"/>
    </row>
    <row r="637" spans="2:9" ht="15.75" customHeight="1" x14ac:dyDescent="0.25">
      <c r="B637" s="108"/>
      <c r="C637" s="108"/>
      <c r="H637" s="108"/>
      <c r="I637" s="108"/>
    </row>
    <row r="638" spans="2:9" ht="15.75" customHeight="1" x14ac:dyDescent="0.25">
      <c r="B638" s="108"/>
      <c r="C638" s="108"/>
      <c r="H638" s="108"/>
      <c r="I638" s="108"/>
    </row>
    <row r="639" spans="2:9" ht="15.75" customHeight="1" x14ac:dyDescent="0.25">
      <c r="B639" s="108"/>
      <c r="C639" s="108"/>
      <c r="H639" s="108"/>
      <c r="I639" s="108"/>
    </row>
    <row r="640" spans="2:9" ht="15.75" customHeight="1" x14ac:dyDescent="0.25">
      <c r="B640" s="108"/>
      <c r="C640" s="108"/>
      <c r="H640" s="108"/>
      <c r="I640" s="108"/>
    </row>
    <row r="641" spans="2:9" ht="15.75" customHeight="1" x14ac:dyDescent="0.25">
      <c r="B641" s="108"/>
      <c r="C641" s="108"/>
      <c r="H641" s="108"/>
      <c r="I641" s="108"/>
    </row>
    <row r="642" spans="2:9" ht="15.75" customHeight="1" x14ac:dyDescent="0.25">
      <c r="B642" s="108"/>
      <c r="C642" s="108"/>
      <c r="H642" s="108"/>
      <c r="I642" s="108"/>
    </row>
    <row r="643" spans="2:9" ht="15.75" customHeight="1" x14ac:dyDescent="0.25">
      <c r="B643" s="108"/>
      <c r="C643" s="108"/>
      <c r="H643" s="108"/>
      <c r="I643" s="108"/>
    </row>
    <row r="644" spans="2:9" ht="15.75" customHeight="1" x14ac:dyDescent="0.25">
      <c r="B644" s="108"/>
      <c r="C644" s="108"/>
      <c r="H644" s="108"/>
      <c r="I644" s="108"/>
    </row>
    <row r="645" spans="2:9" ht="15.75" customHeight="1" x14ac:dyDescent="0.25">
      <c r="B645" s="108"/>
      <c r="C645" s="108"/>
      <c r="H645" s="108"/>
      <c r="I645" s="108"/>
    </row>
    <row r="646" spans="2:9" ht="15.75" customHeight="1" x14ac:dyDescent="0.25">
      <c r="B646" s="108"/>
      <c r="C646" s="108"/>
      <c r="H646" s="108"/>
      <c r="I646" s="108"/>
    </row>
    <row r="647" spans="2:9" ht="15.75" customHeight="1" x14ac:dyDescent="0.25">
      <c r="B647" s="108"/>
      <c r="C647" s="108"/>
      <c r="H647" s="108"/>
      <c r="I647" s="108"/>
    </row>
    <row r="648" spans="2:9" ht="15.75" customHeight="1" x14ac:dyDescent="0.25">
      <c r="B648" s="108"/>
      <c r="C648" s="108"/>
      <c r="H648" s="108"/>
      <c r="I648" s="108"/>
    </row>
    <row r="649" spans="2:9" ht="15.75" customHeight="1" x14ac:dyDescent="0.25">
      <c r="B649" s="108"/>
      <c r="C649" s="108"/>
      <c r="H649" s="108"/>
      <c r="I649" s="108"/>
    </row>
    <row r="650" spans="2:9" ht="15.75" customHeight="1" x14ac:dyDescent="0.25">
      <c r="B650" s="108"/>
      <c r="C650" s="108"/>
      <c r="H650" s="108"/>
      <c r="I650" s="108"/>
    </row>
    <row r="651" spans="2:9" ht="15.75" customHeight="1" x14ac:dyDescent="0.25">
      <c r="B651" s="108"/>
      <c r="C651" s="108"/>
      <c r="H651" s="108"/>
      <c r="I651" s="108"/>
    </row>
    <row r="652" spans="2:9" ht="15.75" customHeight="1" x14ac:dyDescent="0.25">
      <c r="B652" s="108"/>
      <c r="C652" s="108"/>
      <c r="H652" s="108"/>
      <c r="I652" s="108"/>
    </row>
    <row r="653" spans="2:9" ht="15.75" customHeight="1" x14ac:dyDescent="0.25">
      <c r="B653" s="108"/>
      <c r="C653" s="108"/>
      <c r="H653" s="108"/>
      <c r="I653" s="108"/>
    </row>
    <row r="654" spans="2:9" ht="15.75" customHeight="1" x14ac:dyDescent="0.25">
      <c r="B654" s="108"/>
      <c r="C654" s="108"/>
      <c r="H654" s="108"/>
      <c r="I654" s="108"/>
    </row>
    <row r="655" spans="2:9" ht="15.75" customHeight="1" x14ac:dyDescent="0.25">
      <c r="B655" s="108"/>
      <c r="C655" s="108"/>
      <c r="H655" s="108"/>
      <c r="I655" s="108"/>
    </row>
    <row r="656" spans="2:9" ht="15.75" customHeight="1" x14ac:dyDescent="0.25">
      <c r="B656" s="108"/>
      <c r="C656" s="108"/>
      <c r="H656" s="108"/>
      <c r="I656" s="108"/>
    </row>
    <row r="657" spans="2:9" ht="15.75" customHeight="1" x14ac:dyDescent="0.25">
      <c r="B657" s="108"/>
      <c r="C657" s="108"/>
      <c r="H657" s="108"/>
      <c r="I657" s="108"/>
    </row>
    <row r="658" spans="2:9" ht="15.75" customHeight="1" x14ac:dyDescent="0.25">
      <c r="B658" s="108"/>
      <c r="C658" s="108"/>
      <c r="H658" s="108"/>
      <c r="I658" s="108"/>
    </row>
    <row r="659" spans="2:9" ht="15.75" customHeight="1" x14ac:dyDescent="0.25">
      <c r="B659" s="108"/>
      <c r="C659" s="108"/>
      <c r="H659" s="108"/>
      <c r="I659" s="108"/>
    </row>
    <row r="660" spans="2:9" ht="15.75" customHeight="1" x14ac:dyDescent="0.25">
      <c r="B660" s="108"/>
      <c r="C660" s="108"/>
      <c r="H660" s="108"/>
      <c r="I660" s="108"/>
    </row>
    <row r="661" spans="2:9" ht="15.75" customHeight="1" x14ac:dyDescent="0.25">
      <c r="B661" s="108"/>
      <c r="C661" s="108"/>
      <c r="H661" s="108"/>
      <c r="I661" s="108"/>
    </row>
    <row r="662" spans="2:9" ht="15.75" customHeight="1" x14ac:dyDescent="0.25">
      <c r="B662" s="108"/>
      <c r="C662" s="108"/>
      <c r="H662" s="108"/>
      <c r="I662" s="108"/>
    </row>
    <row r="663" spans="2:9" ht="15.75" customHeight="1" x14ac:dyDescent="0.25">
      <c r="B663" s="108"/>
      <c r="C663" s="108"/>
      <c r="H663" s="108"/>
      <c r="I663" s="108"/>
    </row>
    <row r="664" spans="2:9" ht="15.75" customHeight="1" x14ac:dyDescent="0.25">
      <c r="B664" s="108"/>
      <c r="C664" s="108"/>
      <c r="H664" s="108"/>
      <c r="I664" s="108"/>
    </row>
    <row r="665" spans="2:9" ht="15.75" customHeight="1" x14ac:dyDescent="0.25">
      <c r="B665" s="108"/>
      <c r="C665" s="108"/>
      <c r="H665" s="108"/>
      <c r="I665" s="108"/>
    </row>
    <row r="666" spans="2:9" ht="15.75" customHeight="1" x14ac:dyDescent="0.25">
      <c r="B666" s="108"/>
      <c r="C666" s="108"/>
      <c r="H666" s="108"/>
      <c r="I666" s="108"/>
    </row>
    <row r="667" spans="2:9" ht="15.75" customHeight="1" x14ac:dyDescent="0.25">
      <c r="B667" s="108"/>
      <c r="C667" s="108"/>
      <c r="H667" s="108"/>
      <c r="I667" s="108"/>
    </row>
    <row r="668" spans="2:9" ht="15.75" customHeight="1" x14ac:dyDescent="0.25">
      <c r="B668" s="108"/>
      <c r="C668" s="108"/>
      <c r="H668" s="108"/>
      <c r="I668" s="108"/>
    </row>
    <row r="669" spans="2:9" ht="15.75" customHeight="1" x14ac:dyDescent="0.25">
      <c r="B669" s="108"/>
      <c r="C669" s="108"/>
      <c r="H669" s="108"/>
      <c r="I669" s="108"/>
    </row>
    <row r="670" spans="2:9" ht="15.75" customHeight="1" x14ac:dyDescent="0.25">
      <c r="B670" s="108"/>
      <c r="C670" s="108"/>
      <c r="H670" s="108"/>
      <c r="I670" s="108"/>
    </row>
    <row r="671" spans="2:9" ht="15.75" customHeight="1" x14ac:dyDescent="0.25">
      <c r="B671" s="108"/>
      <c r="C671" s="108"/>
      <c r="H671" s="108"/>
      <c r="I671" s="108"/>
    </row>
    <row r="672" spans="2:9" ht="15.75" customHeight="1" x14ac:dyDescent="0.25">
      <c r="B672" s="108"/>
      <c r="C672" s="108"/>
      <c r="H672" s="108"/>
      <c r="I672" s="108"/>
    </row>
    <row r="673" spans="2:9" ht="15.75" customHeight="1" x14ac:dyDescent="0.25">
      <c r="B673" s="108"/>
      <c r="C673" s="108"/>
      <c r="H673" s="108"/>
      <c r="I673" s="108"/>
    </row>
    <row r="674" spans="2:9" ht="15.75" customHeight="1" x14ac:dyDescent="0.25">
      <c r="B674" s="108"/>
      <c r="C674" s="108"/>
      <c r="H674" s="108"/>
      <c r="I674" s="108"/>
    </row>
    <row r="675" spans="2:9" ht="15.75" customHeight="1" x14ac:dyDescent="0.25">
      <c r="B675" s="108"/>
      <c r="C675" s="108"/>
      <c r="H675" s="108"/>
      <c r="I675" s="108"/>
    </row>
    <row r="676" spans="2:9" ht="15.75" customHeight="1" x14ac:dyDescent="0.25">
      <c r="B676" s="108"/>
      <c r="C676" s="108"/>
      <c r="H676" s="108"/>
      <c r="I676" s="108"/>
    </row>
    <row r="677" spans="2:9" ht="15.75" customHeight="1" x14ac:dyDescent="0.25">
      <c r="B677" s="108"/>
      <c r="C677" s="108"/>
      <c r="H677" s="108"/>
      <c r="I677" s="108"/>
    </row>
    <row r="678" spans="2:9" ht="15.75" customHeight="1" x14ac:dyDescent="0.25">
      <c r="B678" s="108"/>
      <c r="C678" s="108"/>
      <c r="H678" s="108"/>
      <c r="I678" s="108"/>
    </row>
    <row r="679" spans="2:9" ht="15.75" customHeight="1" x14ac:dyDescent="0.25">
      <c r="B679" s="108"/>
      <c r="C679" s="108"/>
      <c r="H679" s="108"/>
      <c r="I679" s="108"/>
    </row>
    <row r="680" spans="2:9" ht="15.75" customHeight="1" x14ac:dyDescent="0.25">
      <c r="B680" s="108"/>
      <c r="C680" s="108"/>
      <c r="H680" s="108"/>
      <c r="I680" s="108"/>
    </row>
    <row r="681" spans="2:9" ht="15.75" customHeight="1" x14ac:dyDescent="0.25">
      <c r="B681" s="108"/>
      <c r="C681" s="108"/>
      <c r="H681" s="108"/>
      <c r="I681" s="108"/>
    </row>
    <row r="682" spans="2:9" ht="15.75" customHeight="1" x14ac:dyDescent="0.25">
      <c r="B682" s="108"/>
      <c r="C682" s="108"/>
      <c r="H682" s="108"/>
      <c r="I682" s="108"/>
    </row>
    <row r="683" spans="2:9" ht="15.75" customHeight="1" x14ac:dyDescent="0.25">
      <c r="B683" s="108"/>
      <c r="C683" s="108"/>
      <c r="H683" s="108"/>
      <c r="I683" s="108"/>
    </row>
    <row r="684" spans="2:9" ht="15.75" customHeight="1" x14ac:dyDescent="0.25">
      <c r="B684" s="108"/>
      <c r="C684" s="108"/>
      <c r="H684" s="108"/>
      <c r="I684" s="108"/>
    </row>
    <row r="685" spans="2:9" ht="15.75" customHeight="1" x14ac:dyDescent="0.25">
      <c r="B685" s="108"/>
      <c r="C685" s="108"/>
      <c r="H685" s="108"/>
      <c r="I685" s="108"/>
    </row>
    <row r="686" spans="2:9" ht="15.75" customHeight="1" x14ac:dyDescent="0.25">
      <c r="B686" s="108"/>
      <c r="C686" s="108"/>
      <c r="H686" s="108"/>
      <c r="I686" s="108"/>
    </row>
    <row r="687" spans="2:9" ht="15.75" customHeight="1" x14ac:dyDescent="0.25">
      <c r="B687" s="108"/>
      <c r="C687" s="108"/>
      <c r="H687" s="108"/>
      <c r="I687" s="108"/>
    </row>
    <row r="688" spans="2:9" ht="15.75" customHeight="1" x14ac:dyDescent="0.25">
      <c r="B688" s="108"/>
      <c r="C688" s="108"/>
      <c r="H688" s="108"/>
      <c r="I688" s="108"/>
    </row>
    <row r="689" spans="2:9" ht="15.75" customHeight="1" x14ac:dyDescent="0.25">
      <c r="B689" s="108"/>
      <c r="C689" s="108"/>
      <c r="H689" s="108"/>
      <c r="I689" s="108"/>
    </row>
    <row r="690" spans="2:9" ht="15.75" customHeight="1" x14ac:dyDescent="0.25">
      <c r="B690" s="108"/>
      <c r="C690" s="108"/>
      <c r="H690" s="108"/>
      <c r="I690" s="108"/>
    </row>
    <row r="691" spans="2:9" ht="15.75" customHeight="1" x14ac:dyDescent="0.25">
      <c r="B691" s="108"/>
      <c r="C691" s="108"/>
      <c r="H691" s="108"/>
      <c r="I691" s="108"/>
    </row>
    <row r="692" spans="2:9" ht="15.75" customHeight="1" x14ac:dyDescent="0.25">
      <c r="B692" s="108"/>
      <c r="C692" s="108"/>
      <c r="H692" s="108"/>
      <c r="I692" s="108"/>
    </row>
    <row r="693" spans="2:9" ht="15.75" customHeight="1" x14ac:dyDescent="0.25">
      <c r="B693" s="108"/>
      <c r="C693" s="108"/>
      <c r="H693" s="108"/>
      <c r="I693" s="108"/>
    </row>
    <row r="694" spans="2:9" ht="15.75" customHeight="1" x14ac:dyDescent="0.25">
      <c r="B694" s="108"/>
      <c r="C694" s="108"/>
      <c r="H694" s="108"/>
      <c r="I694" s="108"/>
    </row>
    <row r="695" spans="2:9" ht="15.75" customHeight="1" x14ac:dyDescent="0.25">
      <c r="B695" s="108"/>
      <c r="C695" s="108"/>
      <c r="H695" s="108"/>
      <c r="I695" s="108"/>
    </row>
    <row r="696" spans="2:9" ht="15.75" customHeight="1" x14ac:dyDescent="0.25">
      <c r="B696" s="108"/>
      <c r="C696" s="108"/>
      <c r="H696" s="108"/>
      <c r="I696" s="108"/>
    </row>
    <row r="697" spans="2:9" ht="15.75" customHeight="1" x14ac:dyDescent="0.25">
      <c r="B697" s="108"/>
      <c r="C697" s="108"/>
      <c r="H697" s="108"/>
      <c r="I697" s="108"/>
    </row>
    <row r="698" spans="2:9" ht="15.75" customHeight="1" x14ac:dyDescent="0.25">
      <c r="B698" s="108"/>
      <c r="C698" s="108"/>
      <c r="H698" s="108"/>
      <c r="I698" s="108"/>
    </row>
    <row r="699" spans="2:9" ht="15.75" customHeight="1" x14ac:dyDescent="0.25">
      <c r="B699" s="108"/>
      <c r="C699" s="108"/>
      <c r="H699" s="108"/>
      <c r="I699" s="108"/>
    </row>
    <row r="700" spans="2:9" ht="15.75" customHeight="1" x14ac:dyDescent="0.25">
      <c r="B700" s="108"/>
      <c r="C700" s="108"/>
      <c r="H700" s="108"/>
      <c r="I700" s="108"/>
    </row>
    <row r="701" spans="2:9" ht="15.75" customHeight="1" x14ac:dyDescent="0.25">
      <c r="B701" s="108"/>
      <c r="C701" s="108"/>
      <c r="H701" s="108"/>
      <c r="I701" s="108"/>
    </row>
    <row r="702" spans="2:9" ht="15.75" customHeight="1" x14ac:dyDescent="0.25">
      <c r="B702" s="108"/>
      <c r="C702" s="108"/>
      <c r="H702" s="108"/>
      <c r="I702" s="108"/>
    </row>
    <row r="703" spans="2:9" ht="15.75" customHeight="1" x14ac:dyDescent="0.25">
      <c r="B703" s="108"/>
      <c r="C703" s="108"/>
      <c r="H703" s="108"/>
      <c r="I703" s="108"/>
    </row>
    <row r="704" spans="2:9" ht="15.75" customHeight="1" x14ac:dyDescent="0.25">
      <c r="B704" s="108"/>
      <c r="C704" s="108"/>
      <c r="H704" s="108"/>
      <c r="I704" s="108"/>
    </row>
    <row r="705" spans="2:9" ht="15.75" customHeight="1" x14ac:dyDescent="0.25">
      <c r="B705" s="108"/>
      <c r="C705" s="108"/>
      <c r="H705" s="108"/>
      <c r="I705" s="108"/>
    </row>
    <row r="706" spans="2:9" ht="15.75" customHeight="1" x14ac:dyDescent="0.25">
      <c r="B706" s="108"/>
      <c r="C706" s="108"/>
      <c r="H706" s="108"/>
      <c r="I706" s="108"/>
    </row>
    <row r="707" spans="2:9" ht="15.75" customHeight="1" x14ac:dyDescent="0.25">
      <c r="B707" s="108"/>
      <c r="C707" s="108"/>
      <c r="H707" s="108"/>
      <c r="I707" s="108"/>
    </row>
    <row r="708" spans="2:9" ht="15.75" customHeight="1" x14ac:dyDescent="0.25">
      <c r="B708" s="108"/>
      <c r="C708" s="108"/>
      <c r="H708" s="108"/>
      <c r="I708" s="108"/>
    </row>
    <row r="709" spans="2:9" ht="15.75" customHeight="1" x14ac:dyDescent="0.25">
      <c r="B709" s="108"/>
      <c r="C709" s="108"/>
      <c r="H709" s="108"/>
      <c r="I709" s="108"/>
    </row>
    <row r="710" spans="2:9" ht="15.75" customHeight="1" x14ac:dyDescent="0.25">
      <c r="B710" s="108"/>
      <c r="C710" s="108"/>
      <c r="H710" s="108"/>
      <c r="I710" s="108"/>
    </row>
    <row r="711" spans="2:9" ht="15.75" customHeight="1" x14ac:dyDescent="0.25">
      <c r="B711" s="108"/>
      <c r="C711" s="108"/>
      <c r="H711" s="108"/>
      <c r="I711" s="108"/>
    </row>
    <row r="712" spans="2:9" ht="15.75" customHeight="1" x14ac:dyDescent="0.25">
      <c r="B712" s="108"/>
      <c r="C712" s="108"/>
      <c r="H712" s="108"/>
      <c r="I712" s="108"/>
    </row>
    <row r="713" spans="2:9" ht="15.75" customHeight="1" x14ac:dyDescent="0.25">
      <c r="B713" s="108"/>
      <c r="C713" s="108"/>
      <c r="H713" s="108"/>
      <c r="I713" s="108"/>
    </row>
    <row r="714" spans="2:9" ht="15.75" customHeight="1" x14ac:dyDescent="0.25">
      <c r="B714" s="108"/>
      <c r="C714" s="108"/>
      <c r="H714" s="108"/>
      <c r="I714" s="108"/>
    </row>
    <row r="715" spans="2:9" ht="15.75" customHeight="1" x14ac:dyDescent="0.25">
      <c r="B715" s="108"/>
      <c r="C715" s="108"/>
      <c r="H715" s="108"/>
      <c r="I715" s="108"/>
    </row>
    <row r="716" spans="2:9" ht="15.75" customHeight="1" x14ac:dyDescent="0.25">
      <c r="B716" s="108"/>
      <c r="C716" s="108"/>
      <c r="H716" s="108"/>
      <c r="I716" s="108"/>
    </row>
    <row r="717" spans="2:9" ht="15.75" customHeight="1" x14ac:dyDescent="0.25">
      <c r="B717" s="108"/>
      <c r="C717" s="108"/>
      <c r="H717" s="108"/>
      <c r="I717" s="108"/>
    </row>
    <row r="718" spans="2:9" ht="15.75" customHeight="1" x14ac:dyDescent="0.25">
      <c r="B718" s="108"/>
      <c r="C718" s="108"/>
      <c r="H718" s="108"/>
      <c r="I718" s="108"/>
    </row>
    <row r="719" spans="2:9" ht="15.75" customHeight="1" x14ac:dyDescent="0.25">
      <c r="B719" s="108"/>
      <c r="C719" s="108"/>
      <c r="H719" s="108"/>
      <c r="I719" s="108"/>
    </row>
    <row r="720" spans="2:9" ht="15.75" customHeight="1" x14ac:dyDescent="0.25">
      <c r="B720" s="108"/>
      <c r="C720" s="108"/>
      <c r="H720" s="108"/>
      <c r="I720" s="108"/>
    </row>
    <row r="721" spans="2:9" ht="15.75" customHeight="1" x14ac:dyDescent="0.25">
      <c r="B721" s="108"/>
      <c r="C721" s="108"/>
      <c r="H721" s="108"/>
      <c r="I721" s="108"/>
    </row>
    <row r="722" spans="2:9" ht="15.75" customHeight="1" x14ac:dyDescent="0.25">
      <c r="B722" s="108"/>
      <c r="C722" s="108"/>
      <c r="H722" s="108"/>
      <c r="I722" s="108"/>
    </row>
    <row r="723" spans="2:9" ht="15.75" customHeight="1" x14ac:dyDescent="0.25">
      <c r="B723" s="108"/>
      <c r="C723" s="108"/>
      <c r="H723" s="108"/>
      <c r="I723" s="108"/>
    </row>
    <row r="724" spans="2:9" ht="15.75" customHeight="1" x14ac:dyDescent="0.25">
      <c r="B724" s="108"/>
      <c r="C724" s="108"/>
      <c r="H724" s="108"/>
      <c r="I724" s="108"/>
    </row>
    <row r="725" spans="2:9" ht="15.75" customHeight="1" x14ac:dyDescent="0.25">
      <c r="B725" s="108"/>
      <c r="C725" s="108"/>
      <c r="H725" s="108"/>
      <c r="I725" s="108"/>
    </row>
    <row r="726" spans="2:9" ht="15.75" customHeight="1" x14ac:dyDescent="0.25">
      <c r="B726" s="108"/>
      <c r="C726" s="108"/>
      <c r="H726" s="108"/>
      <c r="I726" s="108"/>
    </row>
    <row r="727" spans="2:9" ht="15.75" customHeight="1" x14ac:dyDescent="0.25">
      <c r="B727" s="108"/>
      <c r="C727" s="108"/>
      <c r="H727" s="108"/>
      <c r="I727" s="108"/>
    </row>
    <row r="728" spans="2:9" ht="15.75" customHeight="1" x14ac:dyDescent="0.25">
      <c r="B728" s="108"/>
      <c r="C728" s="108"/>
      <c r="H728" s="108"/>
      <c r="I728" s="108"/>
    </row>
    <row r="729" spans="2:9" ht="15.75" customHeight="1" x14ac:dyDescent="0.25">
      <c r="B729" s="108"/>
      <c r="C729" s="108"/>
      <c r="H729" s="108"/>
      <c r="I729" s="108"/>
    </row>
    <row r="730" spans="2:9" ht="15.75" customHeight="1" x14ac:dyDescent="0.25">
      <c r="B730" s="108"/>
      <c r="C730" s="108"/>
      <c r="H730" s="108"/>
      <c r="I730" s="108"/>
    </row>
    <row r="731" spans="2:9" ht="15.75" customHeight="1" x14ac:dyDescent="0.25">
      <c r="B731" s="108"/>
      <c r="C731" s="108"/>
      <c r="H731" s="108"/>
      <c r="I731" s="108"/>
    </row>
    <row r="732" spans="2:9" ht="15.75" customHeight="1" x14ac:dyDescent="0.25">
      <c r="B732" s="108"/>
      <c r="C732" s="108"/>
      <c r="H732" s="108"/>
      <c r="I732" s="108"/>
    </row>
    <row r="733" spans="2:9" ht="15.75" customHeight="1" x14ac:dyDescent="0.25">
      <c r="B733" s="108"/>
      <c r="C733" s="108"/>
      <c r="H733" s="108"/>
      <c r="I733" s="108"/>
    </row>
    <row r="734" spans="2:9" ht="15.75" customHeight="1" x14ac:dyDescent="0.25">
      <c r="B734" s="108"/>
      <c r="C734" s="108"/>
      <c r="H734" s="108"/>
      <c r="I734" s="108"/>
    </row>
    <row r="735" spans="2:9" ht="15.75" customHeight="1" x14ac:dyDescent="0.25">
      <c r="B735" s="108"/>
      <c r="C735" s="108"/>
      <c r="H735" s="108"/>
      <c r="I735" s="108"/>
    </row>
    <row r="736" spans="2:9" ht="15.75" customHeight="1" x14ac:dyDescent="0.25">
      <c r="B736" s="108"/>
      <c r="C736" s="108"/>
      <c r="H736" s="108"/>
      <c r="I736" s="108"/>
    </row>
    <row r="737" spans="2:9" ht="15.75" customHeight="1" x14ac:dyDescent="0.25">
      <c r="B737" s="108"/>
      <c r="C737" s="108"/>
      <c r="H737" s="108"/>
      <c r="I737" s="108"/>
    </row>
    <row r="738" spans="2:9" ht="15.75" customHeight="1" x14ac:dyDescent="0.25">
      <c r="B738" s="108"/>
      <c r="C738" s="108"/>
      <c r="H738" s="108"/>
      <c r="I738" s="108"/>
    </row>
    <row r="739" spans="2:9" ht="15.75" customHeight="1" x14ac:dyDescent="0.25">
      <c r="B739" s="108"/>
      <c r="C739" s="108"/>
      <c r="H739" s="108"/>
      <c r="I739" s="108"/>
    </row>
    <row r="740" spans="2:9" ht="15.75" customHeight="1" x14ac:dyDescent="0.25">
      <c r="B740" s="108"/>
      <c r="C740" s="108"/>
      <c r="H740" s="108"/>
      <c r="I740" s="108"/>
    </row>
    <row r="741" spans="2:9" ht="15.75" customHeight="1" x14ac:dyDescent="0.25">
      <c r="B741" s="108"/>
      <c r="C741" s="108"/>
      <c r="H741" s="108"/>
      <c r="I741" s="108"/>
    </row>
    <row r="742" spans="2:9" ht="15.75" customHeight="1" x14ac:dyDescent="0.25">
      <c r="B742" s="108"/>
      <c r="C742" s="108"/>
      <c r="H742" s="108"/>
      <c r="I742" s="108"/>
    </row>
    <row r="743" spans="2:9" ht="15.75" customHeight="1" x14ac:dyDescent="0.25">
      <c r="B743" s="108"/>
      <c r="C743" s="108"/>
      <c r="H743" s="108"/>
      <c r="I743" s="108"/>
    </row>
    <row r="744" spans="2:9" ht="15.75" customHeight="1" x14ac:dyDescent="0.25">
      <c r="B744" s="108"/>
      <c r="C744" s="108"/>
      <c r="H744" s="108"/>
      <c r="I744" s="108"/>
    </row>
    <row r="745" spans="2:9" ht="15.75" customHeight="1" x14ac:dyDescent="0.25">
      <c r="B745" s="108"/>
      <c r="C745" s="108"/>
      <c r="H745" s="108"/>
      <c r="I745" s="108"/>
    </row>
    <row r="746" spans="2:9" ht="15.75" customHeight="1" x14ac:dyDescent="0.25">
      <c r="B746" s="108"/>
      <c r="C746" s="108"/>
      <c r="H746" s="108"/>
      <c r="I746" s="108"/>
    </row>
    <row r="747" spans="2:9" ht="15.75" customHeight="1" x14ac:dyDescent="0.25">
      <c r="B747" s="108"/>
      <c r="C747" s="108"/>
      <c r="H747" s="108"/>
      <c r="I747" s="108"/>
    </row>
    <row r="748" spans="2:9" ht="15.75" customHeight="1" x14ac:dyDescent="0.25">
      <c r="B748" s="108"/>
      <c r="C748" s="108"/>
      <c r="H748" s="108"/>
      <c r="I748" s="108"/>
    </row>
    <row r="749" spans="2:9" ht="15.75" customHeight="1" x14ac:dyDescent="0.25">
      <c r="B749" s="108"/>
      <c r="C749" s="108"/>
      <c r="H749" s="108"/>
      <c r="I749" s="108"/>
    </row>
    <row r="750" spans="2:9" ht="15.75" customHeight="1" x14ac:dyDescent="0.25">
      <c r="B750" s="108"/>
      <c r="C750" s="108"/>
      <c r="H750" s="108"/>
      <c r="I750" s="108"/>
    </row>
    <row r="751" spans="2:9" ht="15.75" customHeight="1" x14ac:dyDescent="0.25">
      <c r="B751" s="108"/>
      <c r="C751" s="108"/>
      <c r="H751" s="108"/>
      <c r="I751" s="108"/>
    </row>
    <row r="752" spans="2:9" ht="15.75" customHeight="1" x14ac:dyDescent="0.25">
      <c r="B752" s="108"/>
      <c r="C752" s="108"/>
      <c r="H752" s="108"/>
      <c r="I752" s="108"/>
    </row>
    <row r="753" spans="2:9" ht="15.75" customHeight="1" x14ac:dyDescent="0.25">
      <c r="B753" s="108"/>
      <c r="C753" s="108"/>
      <c r="H753" s="108"/>
      <c r="I753" s="108"/>
    </row>
    <row r="754" spans="2:9" ht="15.75" customHeight="1" x14ac:dyDescent="0.25">
      <c r="B754" s="108"/>
      <c r="C754" s="108"/>
      <c r="H754" s="108"/>
      <c r="I754" s="108"/>
    </row>
    <row r="755" spans="2:9" ht="15.75" customHeight="1" x14ac:dyDescent="0.25">
      <c r="B755" s="108"/>
      <c r="C755" s="108"/>
      <c r="H755" s="108"/>
      <c r="I755" s="108"/>
    </row>
    <row r="756" spans="2:9" ht="15.75" customHeight="1" x14ac:dyDescent="0.25">
      <c r="B756" s="108"/>
      <c r="C756" s="108"/>
      <c r="H756" s="108"/>
      <c r="I756" s="108"/>
    </row>
    <row r="757" spans="2:9" ht="15.75" customHeight="1" x14ac:dyDescent="0.25">
      <c r="B757" s="108"/>
      <c r="C757" s="108"/>
      <c r="H757" s="108"/>
      <c r="I757" s="108"/>
    </row>
    <row r="758" spans="2:9" ht="15.75" customHeight="1" x14ac:dyDescent="0.25">
      <c r="B758" s="108"/>
      <c r="C758" s="108"/>
      <c r="H758" s="108"/>
      <c r="I758" s="108"/>
    </row>
    <row r="759" spans="2:9" ht="15.75" customHeight="1" x14ac:dyDescent="0.25">
      <c r="B759" s="108"/>
      <c r="C759" s="108"/>
      <c r="H759" s="108"/>
      <c r="I759" s="108"/>
    </row>
    <row r="760" spans="2:9" ht="15.75" customHeight="1" x14ac:dyDescent="0.25">
      <c r="B760" s="108"/>
      <c r="C760" s="108"/>
      <c r="H760" s="108"/>
      <c r="I760" s="108"/>
    </row>
    <row r="761" spans="2:9" ht="15.75" customHeight="1" x14ac:dyDescent="0.25">
      <c r="B761" s="108"/>
      <c r="C761" s="108"/>
      <c r="H761" s="108"/>
      <c r="I761" s="108"/>
    </row>
    <row r="762" spans="2:9" ht="15.75" customHeight="1" x14ac:dyDescent="0.25">
      <c r="B762" s="108"/>
      <c r="C762" s="108"/>
      <c r="H762" s="108"/>
      <c r="I762" s="108"/>
    </row>
    <row r="763" spans="2:9" ht="15.75" customHeight="1" x14ac:dyDescent="0.25">
      <c r="B763" s="108"/>
      <c r="C763" s="108"/>
      <c r="H763" s="108"/>
      <c r="I763" s="108"/>
    </row>
    <row r="764" spans="2:9" ht="15.75" customHeight="1" x14ac:dyDescent="0.25">
      <c r="B764" s="108"/>
      <c r="C764" s="108"/>
      <c r="H764" s="108"/>
      <c r="I764" s="108"/>
    </row>
    <row r="765" spans="2:9" ht="15.75" customHeight="1" x14ac:dyDescent="0.25">
      <c r="B765" s="108"/>
      <c r="C765" s="108"/>
      <c r="H765" s="108"/>
      <c r="I765" s="108"/>
    </row>
    <row r="766" spans="2:9" ht="15.75" customHeight="1" x14ac:dyDescent="0.25">
      <c r="B766" s="108"/>
      <c r="C766" s="108"/>
      <c r="H766" s="108"/>
      <c r="I766" s="108"/>
    </row>
    <row r="767" spans="2:9" ht="15.75" customHeight="1" x14ac:dyDescent="0.25">
      <c r="B767" s="108"/>
      <c r="C767" s="108"/>
      <c r="H767" s="108"/>
      <c r="I767" s="108"/>
    </row>
    <row r="768" spans="2:9" ht="15.75" customHeight="1" x14ac:dyDescent="0.25">
      <c r="B768" s="108"/>
      <c r="C768" s="108"/>
      <c r="H768" s="108"/>
      <c r="I768" s="108"/>
    </row>
    <row r="769" spans="2:9" ht="15.75" customHeight="1" x14ac:dyDescent="0.25">
      <c r="B769" s="108"/>
      <c r="C769" s="108"/>
      <c r="H769" s="108"/>
      <c r="I769" s="108"/>
    </row>
    <row r="770" spans="2:9" ht="15.75" customHeight="1" x14ac:dyDescent="0.25">
      <c r="B770" s="108"/>
      <c r="C770" s="108"/>
      <c r="H770" s="108"/>
      <c r="I770" s="108"/>
    </row>
    <row r="771" spans="2:9" ht="15.75" customHeight="1" x14ac:dyDescent="0.25">
      <c r="B771" s="108"/>
      <c r="C771" s="108"/>
      <c r="H771" s="108"/>
      <c r="I771" s="108"/>
    </row>
    <row r="772" spans="2:9" ht="15.75" customHeight="1" x14ac:dyDescent="0.25">
      <c r="B772" s="108"/>
      <c r="C772" s="108"/>
      <c r="H772" s="108"/>
      <c r="I772" s="108"/>
    </row>
    <row r="773" spans="2:9" ht="15.75" customHeight="1" x14ac:dyDescent="0.25">
      <c r="B773" s="108"/>
      <c r="C773" s="108"/>
      <c r="H773" s="108"/>
      <c r="I773" s="108"/>
    </row>
    <row r="774" spans="2:9" ht="15.75" customHeight="1" x14ac:dyDescent="0.25">
      <c r="B774" s="108"/>
      <c r="C774" s="108"/>
      <c r="H774" s="108"/>
      <c r="I774" s="108"/>
    </row>
    <row r="775" spans="2:9" ht="15.75" customHeight="1" x14ac:dyDescent="0.25">
      <c r="B775" s="108"/>
      <c r="C775" s="108"/>
      <c r="H775" s="108"/>
      <c r="I775" s="108"/>
    </row>
    <row r="776" spans="2:9" ht="15.75" customHeight="1" x14ac:dyDescent="0.25">
      <c r="B776" s="108"/>
      <c r="C776" s="108"/>
      <c r="H776" s="108"/>
      <c r="I776" s="108"/>
    </row>
    <row r="777" spans="2:9" ht="15.75" customHeight="1" x14ac:dyDescent="0.25">
      <c r="B777" s="108"/>
      <c r="C777" s="108"/>
      <c r="H777" s="108"/>
      <c r="I777" s="108"/>
    </row>
    <row r="778" spans="2:9" ht="15.75" customHeight="1" x14ac:dyDescent="0.25">
      <c r="B778" s="108"/>
      <c r="C778" s="108"/>
      <c r="H778" s="108"/>
      <c r="I778" s="108"/>
    </row>
    <row r="779" spans="2:9" ht="15.75" customHeight="1" x14ac:dyDescent="0.25">
      <c r="B779" s="108"/>
      <c r="C779" s="108"/>
      <c r="H779" s="108"/>
      <c r="I779" s="108"/>
    </row>
    <row r="780" spans="2:9" ht="15.75" customHeight="1" x14ac:dyDescent="0.25">
      <c r="B780" s="108"/>
      <c r="C780" s="108"/>
      <c r="H780" s="108"/>
      <c r="I780" s="108"/>
    </row>
    <row r="781" spans="2:9" ht="15.75" customHeight="1" x14ac:dyDescent="0.25">
      <c r="B781" s="108"/>
      <c r="C781" s="108"/>
      <c r="H781" s="108"/>
      <c r="I781" s="108"/>
    </row>
    <row r="782" spans="2:9" ht="15.75" customHeight="1" x14ac:dyDescent="0.25">
      <c r="B782" s="108"/>
      <c r="C782" s="108"/>
      <c r="H782" s="108"/>
      <c r="I782" s="108"/>
    </row>
    <row r="783" spans="2:9" ht="15.75" customHeight="1" x14ac:dyDescent="0.25">
      <c r="B783" s="108"/>
      <c r="C783" s="108"/>
      <c r="H783" s="108"/>
      <c r="I783" s="108"/>
    </row>
    <row r="784" spans="2:9" ht="15.75" customHeight="1" x14ac:dyDescent="0.25">
      <c r="B784" s="108"/>
      <c r="C784" s="108"/>
      <c r="H784" s="108"/>
      <c r="I784" s="108"/>
    </row>
    <row r="785" spans="2:9" ht="15.75" customHeight="1" x14ac:dyDescent="0.25">
      <c r="B785" s="108"/>
      <c r="C785" s="108"/>
      <c r="H785" s="108"/>
      <c r="I785" s="108"/>
    </row>
    <row r="786" spans="2:9" ht="15.75" customHeight="1" x14ac:dyDescent="0.25">
      <c r="B786" s="108"/>
      <c r="C786" s="108"/>
      <c r="H786" s="108"/>
      <c r="I786" s="108"/>
    </row>
    <row r="787" spans="2:9" ht="15.75" customHeight="1" x14ac:dyDescent="0.25">
      <c r="B787" s="108"/>
      <c r="C787" s="108"/>
      <c r="H787" s="108"/>
      <c r="I787" s="108"/>
    </row>
    <row r="788" spans="2:9" ht="15.75" customHeight="1" x14ac:dyDescent="0.25">
      <c r="B788" s="108"/>
      <c r="C788" s="108"/>
      <c r="H788" s="108"/>
      <c r="I788" s="108"/>
    </row>
    <row r="789" spans="2:9" ht="15.75" customHeight="1" x14ac:dyDescent="0.25">
      <c r="B789" s="108"/>
      <c r="C789" s="108"/>
      <c r="H789" s="108"/>
      <c r="I789" s="108"/>
    </row>
    <row r="790" spans="2:9" ht="15.75" customHeight="1" x14ac:dyDescent="0.25">
      <c r="B790" s="108"/>
      <c r="C790" s="108"/>
      <c r="H790" s="108"/>
      <c r="I790" s="108"/>
    </row>
    <row r="791" spans="2:9" ht="15.75" customHeight="1" x14ac:dyDescent="0.25">
      <c r="B791" s="108"/>
      <c r="C791" s="108"/>
      <c r="H791" s="108"/>
      <c r="I791" s="108"/>
    </row>
    <row r="792" spans="2:9" ht="15.75" customHeight="1" x14ac:dyDescent="0.25">
      <c r="B792" s="108"/>
      <c r="C792" s="108"/>
      <c r="H792" s="108"/>
      <c r="I792" s="108"/>
    </row>
    <row r="793" spans="2:9" ht="15.75" customHeight="1" x14ac:dyDescent="0.25">
      <c r="B793" s="108"/>
      <c r="C793" s="108"/>
      <c r="H793" s="108"/>
      <c r="I793" s="108"/>
    </row>
    <row r="794" spans="2:9" ht="15.75" customHeight="1" x14ac:dyDescent="0.25">
      <c r="B794" s="108"/>
      <c r="C794" s="108"/>
      <c r="H794" s="108"/>
      <c r="I794" s="108"/>
    </row>
    <row r="795" spans="2:9" ht="15.75" customHeight="1" x14ac:dyDescent="0.25">
      <c r="B795" s="108"/>
      <c r="C795" s="108"/>
      <c r="H795" s="108"/>
      <c r="I795" s="108"/>
    </row>
    <row r="796" spans="2:9" ht="15.75" customHeight="1" x14ac:dyDescent="0.25">
      <c r="B796" s="108"/>
      <c r="C796" s="108"/>
      <c r="H796" s="108"/>
      <c r="I796" s="108"/>
    </row>
    <row r="797" spans="2:9" ht="15.75" customHeight="1" x14ac:dyDescent="0.25">
      <c r="B797" s="108"/>
      <c r="C797" s="108"/>
      <c r="H797" s="108"/>
      <c r="I797" s="108"/>
    </row>
    <row r="798" spans="2:9" ht="15.75" customHeight="1" x14ac:dyDescent="0.25">
      <c r="B798" s="108"/>
      <c r="C798" s="108"/>
      <c r="H798" s="108"/>
      <c r="I798" s="108"/>
    </row>
    <row r="799" spans="2:9" ht="15.75" customHeight="1" x14ac:dyDescent="0.25">
      <c r="B799" s="108"/>
      <c r="C799" s="108"/>
      <c r="H799" s="108"/>
      <c r="I799" s="108"/>
    </row>
    <row r="800" spans="2:9" ht="15.75" customHeight="1" x14ac:dyDescent="0.25">
      <c r="B800" s="108"/>
      <c r="C800" s="108"/>
      <c r="H800" s="108"/>
      <c r="I800" s="108"/>
    </row>
    <row r="801" spans="2:9" ht="15.75" customHeight="1" x14ac:dyDescent="0.25">
      <c r="B801" s="108"/>
      <c r="C801" s="108"/>
      <c r="H801" s="108"/>
      <c r="I801" s="108"/>
    </row>
    <row r="802" spans="2:9" ht="15.75" customHeight="1" x14ac:dyDescent="0.25">
      <c r="B802" s="108"/>
      <c r="C802" s="108"/>
      <c r="H802" s="108"/>
      <c r="I802" s="108"/>
    </row>
    <row r="803" spans="2:9" ht="15.75" customHeight="1" x14ac:dyDescent="0.25">
      <c r="B803" s="108"/>
      <c r="C803" s="108"/>
      <c r="H803" s="108"/>
      <c r="I803" s="108"/>
    </row>
    <row r="804" spans="2:9" ht="15.75" customHeight="1" x14ac:dyDescent="0.25">
      <c r="B804" s="108"/>
      <c r="C804" s="108"/>
      <c r="H804" s="108"/>
      <c r="I804" s="108"/>
    </row>
    <row r="805" spans="2:9" ht="15.75" customHeight="1" x14ac:dyDescent="0.25">
      <c r="B805" s="108"/>
      <c r="C805" s="108"/>
      <c r="H805" s="108"/>
      <c r="I805" s="108"/>
    </row>
    <row r="806" spans="2:9" ht="15.75" customHeight="1" x14ac:dyDescent="0.25">
      <c r="B806" s="108"/>
      <c r="C806" s="108"/>
      <c r="H806" s="108"/>
      <c r="I806" s="108"/>
    </row>
    <row r="807" spans="2:9" ht="15.75" customHeight="1" x14ac:dyDescent="0.25">
      <c r="B807" s="108"/>
      <c r="C807" s="108"/>
      <c r="H807" s="108"/>
      <c r="I807" s="108"/>
    </row>
    <row r="808" spans="2:9" ht="15.75" customHeight="1" x14ac:dyDescent="0.25">
      <c r="B808" s="108"/>
      <c r="C808" s="108"/>
      <c r="H808" s="108"/>
      <c r="I808" s="108"/>
    </row>
    <row r="809" spans="2:9" ht="15.75" customHeight="1" x14ac:dyDescent="0.25">
      <c r="B809" s="108"/>
      <c r="C809" s="108"/>
      <c r="H809" s="108"/>
      <c r="I809" s="108"/>
    </row>
    <row r="810" spans="2:9" ht="15.75" customHeight="1" x14ac:dyDescent="0.25">
      <c r="B810" s="108"/>
      <c r="C810" s="108"/>
      <c r="H810" s="108"/>
      <c r="I810" s="108"/>
    </row>
    <row r="811" spans="2:9" ht="15.75" customHeight="1" x14ac:dyDescent="0.25">
      <c r="B811" s="108"/>
      <c r="C811" s="108"/>
      <c r="H811" s="108"/>
      <c r="I811" s="108"/>
    </row>
    <row r="812" spans="2:9" ht="15.75" customHeight="1" x14ac:dyDescent="0.25">
      <c r="B812" s="108"/>
      <c r="C812" s="108"/>
      <c r="H812" s="108"/>
      <c r="I812" s="108"/>
    </row>
    <row r="813" spans="2:9" ht="15.75" customHeight="1" x14ac:dyDescent="0.25">
      <c r="B813" s="108"/>
      <c r="C813" s="108"/>
      <c r="H813" s="108"/>
      <c r="I813" s="108"/>
    </row>
    <row r="814" spans="2:9" ht="15.75" customHeight="1" x14ac:dyDescent="0.25">
      <c r="B814" s="108"/>
      <c r="C814" s="108"/>
      <c r="H814" s="108"/>
      <c r="I814" s="108"/>
    </row>
    <row r="815" spans="2:9" ht="15.75" customHeight="1" x14ac:dyDescent="0.25">
      <c r="B815" s="108"/>
      <c r="C815" s="108"/>
      <c r="H815" s="108"/>
      <c r="I815" s="108"/>
    </row>
    <row r="816" spans="2:9" ht="15.75" customHeight="1" x14ac:dyDescent="0.25">
      <c r="B816" s="108"/>
      <c r="C816" s="108"/>
      <c r="H816" s="108"/>
      <c r="I816" s="108"/>
    </row>
    <row r="817" spans="2:9" ht="15.75" customHeight="1" x14ac:dyDescent="0.25">
      <c r="B817" s="108"/>
      <c r="C817" s="108"/>
      <c r="H817" s="108"/>
      <c r="I817" s="108"/>
    </row>
    <row r="818" spans="2:9" ht="15.75" customHeight="1" x14ac:dyDescent="0.25">
      <c r="B818" s="108"/>
      <c r="C818" s="108"/>
      <c r="H818" s="108"/>
      <c r="I818" s="108"/>
    </row>
    <row r="819" spans="2:9" ht="15.75" customHeight="1" x14ac:dyDescent="0.25">
      <c r="B819" s="108"/>
      <c r="C819" s="108"/>
      <c r="H819" s="108"/>
      <c r="I819" s="108"/>
    </row>
    <row r="820" spans="2:9" ht="15.75" customHeight="1" x14ac:dyDescent="0.25">
      <c r="B820" s="108"/>
      <c r="C820" s="108"/>
      <c r="H820" s="108"/>
      <c r="I820" s="108"/>
    </row>
    <row r="821" spans="2:9" ht="15.75" customHeight="1" x14ac:dyDescent="0.25">
      <c r="B821" s="108"/>
      <c r="C821" s="108"/>
      <c r="H821" s="108"/>
      <c r="I821" s="108"/>
    </row>
    <row r="822" spans="2:9" ht="15.75" customHeight="1" x14ac:dyDescent="0.25">
      <c r="B822" s="108"/>
      <c r="C822" s="108"/>
      <c r="H822" s="108"/>
      <c r="I822" s="108"/>
    </row>
    <row r="823" spans="2:9" ht="15.75" customHeight="1" x14ac:dyDescent="0.25">
      <c r="B823" s="108"/>
      <c r="C823" s="108"/>
      <c r="H823" s="108"/>
      <c r="I823" s="108"/>
    </row>
    <row r="824" spans="2:9" ht="15.75" customHeight="1" x14ac:dyDescent="0.25">
      <c r="B824" s="108"/>
      <c r="C824" s="108"/>
      <c r="H824" s="108"/>
      <c r="I824" s="108"/>
    </row>
    <row r="825" spans="2:9" ht="15.75" customHeight="1" x14ac:dyDescent="0.25">
      <c r="B825" s="108"/>
      <c r="C825" s="108"/>
      <c r="H825" s="108"/>
      <c r="I825" s="108"/>
    </row>
    <row r="826" spans="2:9" ht="15.75" customHeight="1" x14ac:dyDescent="0.25">
      <c r="B826" s="108"/>
      <c r="C826" s="108"/>
      <c r="H826" s="108"/>
      <c r="I826" s="108"/>
    </row>
    <row r="827" spans="2:9" ht="15.75" customHeight="1" x14ac:dyDescent="0.25">
      <c r="B827" s="108"/>
      <c r="C827" s="108"/>
      <c r="H827" s="108"/>
      <c r="I827" s="108"/>
    </row>
    <row r="828" spans="2:9" ht="15.75" customHeight="1" x14ac:dyDescent="0.25">
      <c r="B828" s="108"/>
      <c r="C828" s="108"/>
      <c r="H828" s="108"/>
      <c r="I828" s="108"/>
    </row>
    <row r="829" spans="2:9" ht="15.75" customHeight="1" x14ac:dyDescent="0.25">
      <c r="B829" s="108"/>
      <c r="C829" s="108"/>
      <c r="H829" s="108"/>
      <c r="I829" s="108"/>
    </row>
    <row r="830" spans="2:9" ht="15.75" customHeight="1" x14ac:dyDescent="0.25">
      <c r="B830" s="108"/>
      <c r="C830" s="108"/>
      <c r="H830" s="108"/>
      <c r="I830" s="108"/>
    </row>
    <row r="831" spans="2:9" ht="15.75" customHeight="1" x14ac:dyDescent="0.25">
      <c r="B831" s="108"/>
      <c r="C831" s="108"/>
      <c r="H831" s="108"/>
      <c r="I831" s="108"/>
    </row>
    <row r="832" spans="2:9" ht="15.75" customHeight="1" x14ac:dyDescent="0.25">
      <c r="B832" s="108"/>
      <c r="C832" s="108"/>
      <c r="H832" s="108"/>
      <c r="I832" s="108"/>
    </row>
    <row r="833" spans="2:9" ht="15.75" customHeight="1" x14ac:dyDescent="0.25">
      <c r="B833" s="108"/>
      <c r="C833" s="108"/>
      <c r="H833" s="108"/>
      <c r="I833" s="108"/>
    </row>
    <row r="834" spans="2:9" ht="15.75" customHeight="1" x14ac:dyDescent="0.25">
      <c r="B834" s="108"/>
      <c r="C834" s="108"/>
      <c r="H834" s="108"/>
      <c r="I834" s="108"/>
    </row>
    <row r="835" spans="2:9" ht="15.75" customHeight="1" x14ac:dyDescent="0.25">
      <c r="B835" s="108"/>
      <c r="C835" s="108"/>
      <c r="H835" s="108"/>
      <c r="I835" s="108"/>
    </row>
    <row r="836" spans="2:9" ht="15.75" customHeight="1" x14ac:dyDescent="0.25">
      <c r="B836" s="108"/>
      <c r="C836" s="108"/>
      <c r="H836" s="108"/>
      <c r="I836" s="108"/>
    </row>
    <row r="837" spans="2:9" ht="15.75" customHeight="1" x14ac:dyDescent="0.25">
      <c r="B837" s="108"/>
      <c r="C837" s="108"/>
      <c r="H837" s="108"/>
      <c r="I837" s="108"/>
    </row>
    <row r="838" spans="2:9" ht="15.75" customHeight="1" x14ac:dyDescent="0.25">
      <c r="B838" s="108"/>
      <c r="C838" s="108"/>
      <c r="H838" s="108"/>
      <c r="I838" s="108"/>
    </row>
    <row r="839" spans="2:9" ht="15.75" customHeight="1" x14ac:dyDescent="0.25">
      <c r="B839" s="108"/>
      <c r="C839" s="108"/>
      <c r="H839" s="108"/>
      <c r="I839" s="108"/>
    </row>
    <row r="840" spans="2:9" ht="15.75" customHeight="1" x14ac:dyDescent="0.25">
      <c r="B840" s="108"/>
      <c r="C840" s="108"/>
      <c r="H840" s="108"/>
      <c r="I840" s="108"/>
    </row>
    <row r="841" spans="2:9" ht="15.75" customHeight="1" x14ac:dyDescent="0.25">
      <c r="B841" s="108"/>
      <c r="C841" s="108"/>
      <c r="H841" s="108"/>
      <c r="I841" s="108"/>
    </row>
    <row r="842" spans="2:9" ht="15.75" customHeight="1" x14ac:dyDescent="0.25">
      <c r="B842" s="108"/>
      <c r="C842" s="108"/>
      <c r="H842" s="108"/>
      <c r="I842" s="108"/>
    </row>
    <row r="843" spans="2:9" ht="15.75" customHeight="1" x14ac:dyDescent="0.25">
      <c r="B843" s="108"/>
      <c r="C843" s="108"/>
      <c r="H843" s="108"/>
      <c r="I843" s="108"/>
    </row>
    <row r="844" spans="2:9" ht="15.75" customHeight="1" x14ac:dyDescent="0.25">
      <c r="B844" s="108"/>
      <c r="C844" s="108"/>
      <c r="H844" s="108"/>
      <c r="I844" s="108"/>
    </row>
    <row r="845" spans="2:9" ht="15.75" customHeight="1" x14ac:dyDescent="0.25">
      <c r="B845" s="108"/>
      <c r="C845" s="108"/>
      <c r="H845" s="108"/>
      <c r="I845" s="108"/>
    </row>
    <row r="846" spans="2:9" ht="15.75" customHeight="1" x14ac:dyDescent="0.25">
      <c r="B846" s="108"/>
      <c r="C846" s="108"/>
      <c r="H846" s="108"/>
      <c r="I846" s="108"/>
    </row>
    <row r="847" spans="2:9" ht="15.75" customHeight="1" x14ac:dyDescent="0.25">
      <c r="B847" s="108"/>
      <c r="C847" s="108"/>
      <c r="H847" s="108"/>
      <c r="I847" s="108"/>
    </row>
    <row r="848" spans="2:9" ht="15.75" customHeight="1" x14ac:dyDescent="0.25">
      <c r="B848" s="108"/>
      <c r="C848" s="108"/>
      <c r="H848" s="108"/>
      <c r="I848" s="108"/>
    </row>
    <row r="849" spans="2:9" ht="15.75" customHeight="1" x14ac:dyDescent="0.25">
      <c r="B849" s="108"/>
      <c r="C849" s="108"/>
      <c r="H849" s="108"/>
      <c r="I849" s="108"/>
    </row>
    <row r="850" spans="2:9" ht="15.75" customHeight="1" x14ac:dyDescent="0.25">
      <c r="B850" s="108"/>
      <c r="C850" s="108"/>
      <c r="H850" s="108"/>
      <c r="I850" s="108"/>
    </row>
    <row r="851" spans="2:9" ht="15.75" customHeight="1" x14ac:dyDescent="0.25">
      <c r="B851" s="108"/>
      <c r="C851" s="108"/>
      <c r="H851" s="108"/>
      <c r="I851" s="108"/>
    </row>
    <row r="852" spans="2:9" ht="15.75" customHeight="1" x14ac:dyDescent="0.25">
      <c r="B852" s="108"/>
      <c r="C852" s="108"/>
      <c r="H852" s="108"/>
      <c r="I852" s="108"/>
    </row>
    <row r="853" spans="2:9" ht="15.75" customHeight="1" x14ac:dyDescent="0.25">
      <c r="B853" s="108"/>
      <c r="C853" s="108"/>
      <c r="H853" s="108"/>
      <c r="I853" s="108"/>
    </row>
    <row r="854" spans="2:9" ht="15.75" customHeight="1" x14ac:dyDescent="0.25">
      <c r="B854" s="108"/>
      <c r="C854" s="108"/>
      <c r="H854" s="108"/>
      <c r="I854" s="108"/>
    </row>
    <row r="855" spans="2:9" ht="15.75" customHeight="1" x14ac:dyDescent="0.25">
      <c r="B855" s="108"/>
      <c r="C855" s="108"/>
      <c r="H855" s="108"/>
      <c r="I855" s="108"/>
    </row>
    <row r="856" spans="2:9" ht="15.75" customHeight="1" x14ac:dyDescent="0.25">
      <c r="B856" s="108"/>
      <c r="C856" s="108"/>
      <c r="H856" s="108"/>
      <c r="I856" s="108"/>
    </row>
    <row r="857" spans="2:9" ht="15.75" customHeight="1" x14ac:dyDescent="0.25">
      <c r="B857" s="108"/>
      <c r="C857" s="108"/>
      <c r="H857" s="108"/>
      <c r="I857" s="108"/>
    </row>
    <row r="858" spans="2:9" ht="15.75" customHeight="1" x14ac:dyDescent="0.25">
      <c r="B858" s="108"/>
      <c r="C858" s="108"/>
      <c r="H858" s="108"/>
      <c r="I858" s="108"/>
    </row>
    <row r="859" spans="2:9" ht="15.75" customHeight="1" x14ac:dyDescent="0.25">
      <c r="B859" s="108"/>
      <c r="C859" s="108"/>
      <c r="H859" s="108"/>
      <c r="I859" s="108"/>
    </row>
    <row r="860" spans="2:9" ht="15.75" customHeight="1" x14ac:dyDescent="0.25">
      <c r="B860" s="108"/>
      <c r="C860" s="108"/>
      <c r="H860" s="108"/>
      <c r="I860" s="108"/>
    </row>
    <row r="861" spans="2:9" ht="15.75" customHeight="1" x14ac:dyDescent="0.25">
      <c r="B861" s="108"/>
      <c r="C861" s="108"/>
      <c r="H861" s="108"/>
      <c r="I861" s="108"/>
    </row>
    <row r="862" spans="2:9" ht="15.75" customHeight="1" x14ac:dyDescent="0.25">
      <c r="B862" s="108"/>
      <c r="C862" s="108"/>
      <c r="H862" s="108"/>
      <c r="I862" s="108"/>
    </row>
    <row r="863" spans="2:9" ht="15.75" customHeight="1" x14ac:dyDescent="0.25">
      <c r="B863" s="108"/>
      <c r="C863" s="108"/>
      <c r="H863" s="108"/>
      <c r="I863" s="108"/>
    </row>
    <row r="864" spans="2:9" ht="15.75" customHeight="1" x14ac:dyDescent="0.25">
      <c r="B864" s="108"/>
      <c r="C864" s="108"/>
      <c r="H864" s="108"/>
      <c r="I864" s="108"/>
    </row>
    <row r="865" spans="2:9" ht="15.75" customHeight="1" x14ac:dyDescent="0.25">
      <c r="B865" s="108"/>
      <c r="C865" s="108"/>
      <c r="H865" s="108"/>
      <c r="I865" s="108"/>
    </row>
    <row r="866" spans="2:9" ht="15.75" customHeight="1" x14ac:dyDescent="0.25">
      <c r="B866" s="108"/>
      <c r="C866" s="108"/>
      <c r="H866" s="108"/>
      <c r="I866" s="108"/>
    </row>
    <row r="867" spans="2:9" ht="15.75" customHeight="1" x14ac:dyDescent="0.25">
      <c r="B867" s="108"/>
      <c r="C867" s="108"/>
      <c r="H867" s="108"/>
      <c r="I867" s="108"/>
    </row>
    <row r="868" spans="2:9" ht="15.75" customHeight="1" x14ac:dyDescent="0.25">
      <c r="B868" s="108"/>
      <c r="C868" s="108"/>
      <c r="H868" s="108"/>
      <c r="I868" s="108"/>
    </row>
    <row r="869" spans="2:9" ht="15.75" customHeight="1" x14ac:dyDescent="0.25">
      <c r="B869" s="108"/>
      <c r="C869" s="108"/>
      <c r="H869" s="108"/>
      <c r="I869" s="108"/>
    </row>
    <row r="870" spans="2:9" ht="15.75" customHeight="1" x14ac:dyDescent="0.25">
      <c r="B870" s="108"/>
      <c r="C870" s="108"/>
      <c r="H870" s="108"/>
      <c r="I870" s="108"/>
    </row>
    <row r="871" spans="2:9" ht="15.75" customHeight="1" x14ac:dyDescent="0.25">
      <c r="B871" s="108"/>
      <c r="C871" s="108"/>
      <c r="H871" s="108"/>
      <c r="I871" s="108"/>
    </row>
    <row r="872" spans="2:9" ht="15.75" customHeight="1" x14ac:dyDescent="0.25">
      <c r="B872" s="108"/>
      <c r="C872" s="108"/>
      <c r="H872" s="108"/>
      <c r="I872" s="108"/>
    </row>
    <row r="873" spans="2:9" ht="15.75" customHeight="1" x14ac:dyDescent="0.25">
      <c r="B873" s="108"/>
      <c r="C873" s="108"/>
      <c r="H873" s="108"/>
      <c r="I873" s="108"/>
    </row>
    <row r="874" spans="2:9" ht="15.75" customHeight="1" x14ac:dyDescent="0.25">
      <c r="B874" s="108"/>
      <c r="C874" s="108"/>
      <c r="H874" s="108"/>
      <c r="I874" s="108"/>
    </row>
    <row r="875" spans="2:9" ht="15.75" customHeight="1" x14ac:dyDescent="0.25">
      <c r="B875" s="108"/>
      <c r="C875" s="108"/>
      <c r="H875" s="108"/>
      <c r="I875" s="108"/>
    </row>
    <row r="876" spans="2:9" ht="15.75" customHeight="1" x14ac:dyDescent="0.25">
      <c r="B876" s="108"/>
      <c r="C876" s="108"/>
      <c r="H876" s="108"/>
      <c r="I876" s="108"/>
    </row>
    <row r="877" spans="2:9" ht="15.75" customHeight="1" x14ac:dyDescent="0.25">
      <c r="B877" s="108"/>
      <c r="C877" s="108"/>
      <c r="H877" s="108"/>
      <c r="I877" s="108"/>
    </row>
    <row r="878" spans="2:9" ht="15.75" customHeight="1" x14ac:dyDescent="0.25">
      <c r="B878" s="108"/>
      <c r="C878" s="108"/>
      <c r="H878" s="108"/>
      <c r="I878" s="108"/>
    </row>
    <row r="879" spans="2:9" ht="15.75" customHeight="1" x14ac:dyDescent="0.25">
      <c r="B879" s="108"/>
      <c r="C879" s="108"/>
      <c r="H879" s="108"/>
      <c r="I879" s="108"/>
    </row>
    <row r="880" spans="2:9" ht="15.75" customHeight="1" x14ac:dyDescent="0.25">
      <c r="B880" s="108"/>
      <c r="C880" s="108"/>
      <c r="H880" s="108"/>
      <c r="I880" s="108"/>
    </row>
    <row r="881" spans="2:9" ht="15.75" customHeight="1" x14ac:dyDescent="0.25">
      <c r="B881" s="108"/>
      <c r="C881" s="108"/>
      <c r="H881" s="108"/>
      <c r="I881" s="108"/>
    </row>
    <row r="882" spans="2:9" ht="15.75" customHeight="1" x14ac:dyDescent="0.25">
      <c r="B882" s="108"/>
      <c r="C882" s="108"/>
      <c r="H882" s="108"/>
      <c r="I882" s="108"/>
    </row>
    <row r="883" spans="2:9" ht="15.75" customHeight="1" x14ac:dyDescent="0.25">
      <c r="B883" s="108"/>
      <c r="C883" s="108"/>
      <c r="H883" s="108"/>
      <c r="I883" s="108"/>
    </row>
    <row r="884" spans="2:9" ht="15.75" customHeight="1" x14ac:dyDescent="0.25">
      <c r="B884" s="108"/>
      <c r="C884" s="108"/>
      <c r="H884" s="108"/>
      <c r="I884" s="108"/>
    </row>
    <row r="885" spans="2:9" ht="15.75" customHeight="1" x14ac:dyDescent="0.25">
      <c r="B885" s="108"/>
      <c r="C885" s="108"/>
      <c r="H885" s="108"/>
      <c r="I885" s="108"/>
    </row>
    <row r="886" spans="2:9" ht="15.75" customHeight="1" x14ac:dyDescent="0.25">
      <c r="B886" s="108"/>
      <c r="C886" s="108"/>
      <c r="H886" s="108"/>
      <c r="I886" s="108"/>
    </row>
    <row r="887" spans="2:9" ht="15.75" customHeight="1" x14ac:dyDescent="0.25">
      <c r="B887" s="108"/>
      <c r="C887" s="108"/>
      <c r="H887" s="108"/>
      <c r="I887" s="108"/>
    </row>
    <row r="888" spans="2:9" ht="15.75" customHeight="1" x14ac:dyDescent="0.25">
      <c r="B888" s="108"/>
      <c r="C888" s="108"/>
      <c r="H888" s="108"/>
      <c r="I888" s="108"/>
    </row>
    <row r="889" spans="2:9" ht="15.75" customHeight="1" x14ac:dyDescent="0.25">
      <c r="B889" s="108"/>
      <c r="C889" s="108"/>
      <c r="H889" s="108"/>
      <c r="I889" s="108"/>
    </row>
    <row r="890" spans="2:9" ht="15.75" customHeight="1" x14ac:dyDescent="0.25">
      <c r="B890" s="108"/>
      <c r="C890" s="108"/>
      <c r="H890" s="108"/>
      <c r="I890" s="108"/>
    </row>
    <row r="891" spans="2:9" ht="15.75" customHeight="1" x14ac:dyDescent="0.25">
      <c r="B891" s="108"/>
      <c r="C891" s="108"/>
      <c r="H891" s="108"/>
      <c r="I891" s="108"/>
    </row>
    <row r="892" spans="2:9" ht="15.75" customHeight="1" x14ac:dyDescent="0.25">
      <c r="B892" s="108"/>
      <c r="C892" s="108"/>
      <c r="H892" s="108"/>
      <c r="I892" s="108"/>
    </row>
    <row r="893" spans="2:9" ht="15.75" customHeight="1" x14ac:dyDescent="0.25">
      <c r="B893" s="108"/>
      <c r="C893" s="108"/>
      <c r="H893" s="108"/>
      <c r="I893" s="108"/>
    </row>
    <row r="894" spans="2:9" ht="15.75" customHeight="1" x14ac:dyDescent="0.25">
      <c r="B894" s="108"/>
      <c r="C894" s="108"/>
      <c r="H894" s="108"/>
      <c r="I894" s="108"/>
    </row>
    <row r="895" spans="2:9" ht="15.75" customHeight="1" x14ac:dyDescent="0.25">
      <c r="B895" s="108"/>
      <c r="C895" s="108"/>
      <c r="H895" s="108"/>
      <c r="I895" s="108"/>
    </row>
    <row r="896" spans="2:9" ht="15.75" customHeight="1" x14ac:dyDescent="0.25">
      <c r="B896" s="108"/>
      <c r="C896" s="108"/>
      <c r="H896" s="108"/>
      <c r="I896" s="108"/>
    </row>
    <row r="897" spans="2:9" ht="15.75" customHeight="1" x14ac:dyDescent="0.25">
      <c r="B897" s="108"/>
      <c r="C897" s="108"/>
      <c r="H897" s="108"/>
      <c r="I897" s="108"/>
    </row>
    <row r="898" spans="2:9" ht="15.75" customHeight="1" x14ac:dyDescent="0.25">
      <c r="B898" s="108"/>
      <c r="C898" s="108"/>
      <c r="H898" s="108"/>
      <c r="I898" s="108"/>
    </row>
    <row r="899" spans="2:9" ht="15.75" customHeight="1" x14ac:dyDescent="0.25">
      <c r="B899" s="108"/>
      <c r="C899" s="108"/>
      <c r="H899" s="108"/>
      <c r="I899" s="108"/>
    </row>
    <row r="900" spans="2:9" ht="15.75" customHeight="1" x14ac:dyDescent="0.25">
      <c r="B900" s="108"/>
      <c r="C900" s="108"/>
      <c r="H900" s="108"/>
      <c r="I900" s="108"/>
    </row>
    <row r="901" spans="2:9" ht="15.75" customHeight="1" x14ac:dyDescent="0.25">
      <c r="B901" s="108"/>
      <c r="C901" s="108"/>
      <c r="H901" s="108"/>
      <c r="I901" s="108"/>
    </row>
    <row r="902" spans="2:9" ht="15.75" customHeight="1" x14ac:dyDescent="0.25">
      <c r="B902" s="108"/>
      <c r="C902" s="108"/>
      <c r="H902" s="108"/>
      <c r="I902" s="108"/>
    </row>
    <row r="903" spans="2:9" ht="15.75" customHeight="1" x14ac:dyDescent="0.25">
      <c r="B903" s="108"/>
      <c r="C903" s="108"/>
      <c r="H903" s="108"/>
      <c r="I903" s="108"/>
    </row>
    <row r="904" spans="2:9" ht="15.75" customHeight="1" x14ac:dyDescent="0.25">
      <c r="B904" s="108"/>
      <c r="C904" s="108"/>
      <c r="H904" s="108"/>
      <c r="I904" s="108"/>
    </row>
    <row r="905" spans="2:9" ht="15.75" customHeight="1" x14ac:dyDescent="0.25">
      <c r="B905" s="108"/>
      <c r="C905" s="108"/>
      <c r="H905" s="108"/>
      <c r="I905" s="108"/>
    </row>
    <row r="906" spans="2:9" ht="15.75" customHeight="1" x14ac:dyDescent="0.25">
      <c r="B906" s="108"/>
      <c r="C906" s="108"/>
      <c r="H906" s="108"/>
      <c r="I906" s="108"/>
    </row>
    <row r="907" spans="2:9" ht="15.75" customHeight="1" x14ac:dyDescent="0.25">
      <c r="B907" s="108"/>
      <c r="C907" s="108"/>
      <c r="H907" s="108"/>
      <c r="I907" s="108"/>
    </row>
    <row r="908" spans="2:9" ht="15.75" customHeight="1" x14ac:dyDescent="0.25">
      <c r="B908" s="108"/>
      <c r="C908" s="108"/>
      <c r="H908" s="108"/>
      <c r="I908" s="108"/>
    </row>
    <row r="909" spans="2:9" ht="15.75" customHeight="1" x14ac:dyDescent="0.25">
      <c r="B909" s="108"/>
      <c r="C909" s="108"/>
      <c r="H909" s="108"/>
      <c r="I909" s="108"/>
    </row>
    <row r="910" spans="2:9" ht="15.75" customHeight="1" x14ac:dyDescent="0.25">
      <c r="B910" s="108"/>
      <c r="C910" s="108"/>
      <c r="H910" s="108"/>
      <c r="I910" s="108"/>
    </row>
    <row r="911" spans="2:9" ht="15.75" customHeight="1" x14ac:dyDescent="0.25">
      <c r="B911" s="108"/>
      <c r="C911" s="108"/>
      <c r="H911" s="108"/>
      <c r="I911" s="108"/>
    </row>
    <row r="912" spans="2:9" ht="15.75" customHeight="1" x14ac:dyDescent="0.25">
      <c r="B912" s="108"/>
      <c r="C912" s="108"/>
      <c r="H912" s="108"/>
      <c r="I912" s="108"/>
    </row>
    <row r="913" spans="2:9" ht="15.75" customHeight="1" x14ac:dyDescent="0.25">
      <c r="B913" s="108"/>
      <c r="C913" s="108"/>
      <c r="H913" s="108"/>
      <c r="I913" s="108"/>
    </row>
    <row r="914" spans="2:9" ht="15.75" customHeight="1" x14ac:dyDescent="0.25">
      <c r="B914" s="108"/>
      <c r="C914" s="108"/>
      <c r="H914" s="108"/>
      <c r="I914" s="108"/>
    </row>
    <row r="915" spans="2:9" ht="15.75" customHeight="1" x14ac:dyDescent="0.25">
      <c r="B915" s="108"/>
      <c r="C915" s="108"/>
      <c r="H915" s="108"/>
      <c r="I915" s="108"/>
    </row>
    <row r="916" spans="2:9" ht="15.75" customHeight="1" x14ac:dyDescent="0.25">
      <c r="B916" s="108"/>
      <c r="C916" s="108"/>
      <c r="H916" s="108"/>
      <c r="I916" s="108"/>
    </row>
    <row r="917" spans="2:9" ht="15.75" customHeight="1" x14ac:dyDescent="0.25">
      <c r="B917" s="108"/>
      <c r="C917" s="108"/>
      <c r="H917" s="108"/>
      <c r="I917" s="108"/>
    </row>
    <row r="918" spans="2:9" ht="15.75" customHeight="1" x14ac:dyDescent="0.25">
      <c r="B918" s="108"/>
      <c r="C918" s="108"/>
      <c r="H918" s="108"/>
      <c r="I918" s="108"/>
    </row>
    <row r="919" spans="2:9" ht="15.75" customHeight="1" x14ac:dyDescent="0.25">
      <c r="B919" s="108"/>
      <c r="C919" s="108"/>
      <c r="H919" s="108"/>
      <c r="I919" s="108"/>
    </row>
    <row r="920" spans="2:9" ht="15.75" customHeight="1" x14ac:dyDescent="0.25">
      <c r="B920" s="108"/>
      <c r="C920" s="108"/>
      <c r="H920" s="108"/>
      <c r="I920" s="108"/>
    </row>
    <row r="921" spans="2:9" ht="15.75" customHeight="1" x14ac:dyDescent="0.25">
      <c r="B921" s="108"/>
      <c r="C921" s="108"/>
      <c r="H921" s="108"/>
      <c r="I921" s="108"/>
    </row>
    <row r="922" spans="2:9" ht="15.75" customHeight="1" x14ac:dyDescent="0.25">
      <c r="B922" s="108"/>
      <c r="C922" s="108"/>
      <c r="H922" s="108"/>
      <c r="I922" s="108"/>
    </row>
    <row r="923" spans="2:9" ht="15.75" customHeight="1" x14ac:dyDescent="0.25">
      <c r="B923" s="108"/>
      <c r="C923" s="108"/>
      <c r="H923" s="108"/>
      <c r="I923" s="108"/>
    </row>
    <row r="924" spans="2:9" ht="15.75" customHeight="1" x14ac:dyDescent="0.25">
      <c r="B924" s="108"/>
      <c r="C924" s="108"/>
      <c r="H924" s="108"/>
      <c r="I924" s="108"/>
    </row>
    <row r="925" spans="2:9" ht="15.75" customHeight="1" x14ac:dyDescent="0.25">
      <c r="B925" s="108"/>
      <c r="C925" s="108"/>
      <c r="H925" s="108"/>
      <c r="I925" s="108"/>
    </row>
    <row r="926" spans="2:9" ht="15.75" customHeight="1" x14ac:dyDescent="0.25">
      <c r="B926" s="108"/>
      <c r="C926" s="108"/>
      <c r="H926" s="108"/>
      <c r="I926" s="108"/>
    </row>
    <row r="927" spans="2:9" ht="15.75" customHeight="1" x14ac:dyDescent="0.25">
      <c r="B927" s="108"/>
      <c r="C927" s="108"/>
      <c r="H927" s="108"/>
      <c r="I927" s="108"/>
    </row>
    <row r="928" spans="2:9" ht="15.75" customHeight="1" x14ac:dyDescent="0.25">
      <c r="B928" s="108"/>
      <c r="C928" s="108"/>
      <c r="H928" s="108"/>
      <c r="I928" s="108"/>
    </row>
    <row r="929" spans="2:9" ht="15.75" customHeight="1" x14ac:dyDescent="0.25">
      <c r="B929" s="108"/>
      <c r="C929" s="108"/>
      <c r="H929" s="108"/>
      <c r="I929" s="108"/>
    </row>
    <row r="930" spans="2:9" ht="15.75" customHeight="1" x14ac:dyDescent="0.25">
      <c r="B930" s="108"/>
      <c r="C930" s="108"/>
      <c r="H930" s="108"/>
      <c r="I930" s="108"/>
    </row>
    <row r="931" spans="2:9" ht="15.75" customHeight="1" x14ac:dyDescent="0.25">
      <c r="B931" s="108"/>
      <c r="C931" s="108"/>
      <c r="H931" s="108"/>
      <c r="I931" s="108"/>
    </row>
    <row r="932" spans="2:9" ht="15.75" customHeight="1" x14ac:dyDescent="0.25">
      <c r="B932" s="108"/>
      <c r="C932" s="108"/>
      <c r="H932" s="108"/>
      <c r="I932" s="108"/>
    </row>
    <row r="933" spans="2:9" ht="15.75" customHeight="1" x14ac:dyDescent="0.25">
      <c r="B933" s="108"/>
      <c r="C933" s="108"/>
      <c r="H933" s="108"/>
      <c r="I933" s="108"/>
    </row>
    <row r="934" spans="2:9" ht="15.75" customHeight="1" x14ac:dyDescent="0.25">
      <c r="B934" s="108"/>
      <c r="C934" s="108"/>
      <c r="H934" s="108"/>
      <c r="I934" s="108"/>
    </row>
    <row r="935" spans="2:9" ht="15.75" customHeight="1" x14ac:dyDescent="0.25">
      <c r="B935" s="108"/>
      <c r="C935" s="108"/>
      <c r="H935" s="108"/>
      <c r="I935" s="108"/>
    </row>
    <row r="936" spans="2:9" ht="15.75" customHeight="1" x14ac:dyDescent="0.25">
      <c r="B936" s="108"/>
      <c r="C936" s="108"/>
      <c r="H936" s="108"/>
      <c r="I936" s="108"/>
    </row>
    <row r="937" spans="2:9" ht="15.75" customHeight="1" x14ac:dyDescent="0.25">
      <c r="B937" s="108"/>
      <c r="C937" s="108"/>
      <c r="H937" s="108"/>
      <c r="I937" s="108"/>
    </row>
    <row r="938" spans="2:9" ht="15.75" customHeight="1" x14ac:dyDescent="0.25">
      <c r="B938" s="108"/>
      <c r="C938" s="108"/>
      <c r="H938" s="108"/>
      <c r="I938" s="108"/>
    </row>
    <row r="939" spans="2:9" ht="15.75" customHeight="1" x14ac:dyDescent="0.25">
      <c r="B939" s="108"/>
      <c r="C939" s="108"/>
      <c r="H939" s="108"/>
      <c r="I939" s="108"/>
    </row>
    <row r="940" spans="2:9" ht="15.75" customHeight="1" x14ac:dyDescent="0.25">
      <c r="B940" s="108"/>
      <c r="C940" s="108"/>
      <c r="H940" s="108"/>
      <c r="I940" s="108"/>
    </row>
    <row r="941" spans="2:9" ht="15.75" customHeight="1" x14ac:dyDescent="0.25">
      <c r="B941" s="108"/>
      <c r="C941" s="108"/>
      <c r="H941" s="108"/>
      <c r="I941" s="108"/>
    </row>
    <row r="942" spans="2:9" ht="15.75" customHeight="1" x14ac:dyDescent="0.25">
      <c r="B942" s="108"/>
      <c r="C942" s="108"/>
      <c r="H942" s="108"/>
      <c r="I942" s="108"/>
    </row>
    <row r="943" spans="2:9" ht="15.75" customHeight="1" x14ac:dyDescent="0.25">
      <c r="B943" s="108"/>
      <c r="C943" s="108"/>
      <c r="H943" s="108"/>
      <c r="I943" s="108"/>
    </row>
    <row r="944" spans="2:9" ht="15.75" customHeight="1" x14ac:dyDescent="0.25">
      <c r="B944" s="108"/>
      <c r="C944" s="108"/>
      <c r="H944" s="108"/>
      <c r="I944" s="108"/>
    </row>
    <row r="945" spans="2:9" ht="15.75" customHeight="1" x14ac:dyDescent="0.25">
      <c r="B945" s="108"/>
      <c r="C945" s="108"/>
      <c r="H945" s="108"/>
      <c r="I945" s="108"/>
    </row>
    <row r="946" spans="2:9" ht="15.75" customHeight="1" x14ac:dyDescent="0.25">
      <c r="B946" s="108"/>
      <c r="C946" s="108"/>
      <c r="H946" s="108"/>
      <c r="I946" s="108"/>
    </row>
    <row r="947" spans="2:9" ht="15.75" customHeight="1" x14ac:dyDescent="0.25">
      <c r="B947" s="108"/>
      <c r="C947" s="108"/>
      <c r="H947" s="108"/>
      <c r="I947" s="108"/>
    </row>
    <row r="948" spans="2:9" ht="15.75" customHeight="1" x14ac:dyDescent="0.25">
      <c r="B948" s="108"/>
      <c r="C948" s="108"/>
      <c r="H948" s="108"/>
      <c r="I948" s="108"/>
    </row>
    <row r="949" spans="2:9" ht="15.75" customHeight="1" x14ac:dyDescent="0.25">
      <c r="B949" s="108"/>
      <c r="C949" s="108"/>
      <c r="H949" s="108"/>
      <c r="I949" s="108"/>
    </row>
    <row r="950" spans="2:9" ht="15.75" customHeight="1" x14ac:dyDescent="0.25">
      <c r="B950" s="108"/>
      <c r="C950" s="108"/>
      <c r="H950" s="108"/>
      <c r="I950" s="108"/>
    </row>
    <row r="951" spans="2:9" ht="15.75" customHeight="1" x14ac:dyDescent="0.25">
      <c r="B951" s="108"/>
      <c r="C951" s="108"/>
      <c r="H951" s="108"/>
      <c r="I951" s="108"/>
    </row>
    <row r="952" spans="2:9" ht="15.75" customHeight="1" x14ac:dyDescent="0.25">
      <c r="B952" s="108"/>
      <c r="C952" s="108"/>
      <c r="H952" s="108"/>
      <c r="I952" s="108"/>
    </row>
    <row r="953" spans="2:9" ht="15.75" customHeight="1" x14ac:dyDescent="0.25">
      <c r="B953" s="108"/>
      <c r="C953" s="108"/>
      <c r="H953" s="108"/>
      <c r="I953" s="108"/>
    </row>
    <row r="954" spans="2:9" ht="15.75" customHeight="1" x14ac:dyDescent="0.25">
      <c r="B954" s="108"/>
      <c r="C954" s="108"/>
      <c r="H954" s="108"/>
      <c r="I954" s="108"/>
    </row>
    <row r="955" spans="2:9" ht="15.75" customHeight="1" x14ac:dyDescent="0.25">
      <c r="B955" s="108"/>
      <c r="C955" s="108"/>
      <c r="H955" s="108"/>
      <c r="I955" s="108"/>
    </row>
    <row r="956" spans="2:9" ht="15.75" customHeight="1" x14ac:dyDescent="0.25">
      <c r="B956" s="108"/>
      <c r="C956" s="108"/>
      <c r="H956" s="108"/>
      <c r="I956" s="108"/>
    </row>
    <row r="957" spans="2:9" ht="15.75" customHeight="1" x14ac:dyDescent="0.25">
      <c r="B957" s="108"/>
      <c r="C957" s="108"/>
      <c r="H957" s="108"/>
      <c r="I957" s="108"/>
    </row>
    <row r="958" spans="2:9" ht="15.75" customHeight="1" x14ac:dyDescent="0.25">
      <c r="B958" s="108"/>
      <c r="C958" s="108"/>
      <c r="H958" s="108"/>
      <c r="I958" s="108"/>
    </row>
    <row r="959" spans="2:9" ht="15.75" customHeight="1" x14ac:dyDescent="0.25">
      <c r="B959" s="108"/>
      <c r="C959" s="108"/>
      <c r="H959" s="108"/>
      <c r="I959" s="108"/>
    </row>
    <row r="960" spans="2:9" ht="15.75" customHeight="1" x14ac:dyDescent="0.25">
      <c r="B960" s="108"/>
      <c r="C960" s="108"/>
      <c r="H960" s="108"/>
      <c r="I960" s="108"/>
    </row>
    <row r="961" spans="2:9" ht="15.75" customHeight="1" x14ac:dyDescent="0.25">
      <c r="B961" s="108"/>
      <c r="C961" s="108"/>
      <c r="H961" s="108"/>
      <c r="I961" s="108"/>
    </row>
    <row r="962" spans="2:9" ht="15.75" customHeight="1" x14ac:dyDescent="0.25">
      <c r="B962" s="108"/>
      <c r="C962" s="108"/>
      <c r="H962" s="108"/>
      <c r="I962" s="108"/>
    </row>
    <row r="963" spans="2:9" ht="15.75" customHeight="1" x14ac:dyDescent="0.25">
      <c r="B963" s="108"/>
      <c r="C963" s="108"/>
      <c r="H963" s="108"/>
      <c r="I963" s="108"/>
    </row>
    <row r="964" spans="2:9" ht="15.75" customHeight="1" x14ac:dyDescent="0.25">
      <c r="B964" s="108"/>
      <c r="C964" s="108"/>
      <c r="H964" s="108"/>
      <c r="I964" s="108"/>
    </row>
    <row r="965" spans="2:9" ht="15.75" customHeight="1" x14ac:dyDescent="0.25">
      <c r="B965" s="108"/>
      <c r="C965" s="108"/>
      <c r="H965" s="108"/>
      <c r="I965" s="108"/>
    </row>
    <row r="966" spans="2:9" ht="15.75" customHeight="1" x14ac:dyDescent="0.25">
      <c r="B966" s="108"/>
      <c r="C966" s="108"/>
      <c r="H966" s="108"/>
      <c r="I966" s="108"/>
    </row>
    <row r="967" spans="2:9" ht="15.75" customHeight="1" x14ac:dyDescent="0.25">
      <c r="B967" s="108"/>
      <c r="C967" s="108"/>
      <c r="H967" s="108"/>
      <c r="I967" s="108"/>
    </row>
    <row r="968" spans="2:9" ht="15.75" customHeight="1" x14ac:dyDescent="0.25">
      <c r="B968" s="108"/>
      <c r="C968" s="108"/>
      <c r="H968" s="108"/>
      <c r="I968" s="108"/>
    </row>
    <row r="969" spans="2:9" ht="15.75" customHeight="1" x14ac:dyDescent="0.25">
      <c r="B969" s="108"/>
      <c r="C969" s="108"/>
      <c r="H969" s="108"/>
      <c r="I969" s="108"/>
    </row>
    <row r="970" spans="2:9" ht="15.75" customHeight="1" x14ac:dyDescent="0.25">
      <c r="B970" s="108"/>
      <c r="C970" s="108"/>
      <c r="H970" s="108"/>
      <c r="I970" s="108"/>
    </row>
    <row r="971" spans="2:9" ht="15.75" customHeight="1" x14ac:dyDescent="0.25">
      <c r="B971" s="108"/>
      <c r="C971" s="108"/>
      <c r="H971" s="108"/>
      <c r="I971" s="108"/>
    </row>
    <row r="972" spans="2:9" ht="15.75" customHeight="1" x14ac:dyDescent="0.25">
      <c r="B972" s="108"/>
      <c r="C972" s="108"/>
      <c r="H972" s="108"/>
      <c r="I972" s="108"/>
    </row>
    <row r="973" spans="2:9" ht="15.75" customHeight="1" x14ac:dyDescent="0.25">
      <c r="B973" s="108"/>
      <c r="C973" s="108"/>
      <c r="H973" s="108"/>
      <c r="I973" s="108"/>
    </row>
    <row r="974" spans="2:9" ht="15.75" customHeight="1" x14ac:dyDescent="0.25">
      <c r="B974" s="108"/>
      <c r="C974" s="108"/>
      <c r="H974" s="108"/>
      <c r="I974" s="108"/>
    </row>
    <row r="975" spans="2:9" ht="15.75" customHeight="1" x14ac:dyDescent="0.25">
      <c r="B975" s="108"/>
      <c r="C975" s="108"/>
      <c r="H975" s="108"/>
      <c r="I975" s="108"/>
    </row>
    <row r="976" spans="2:9" ht="15.75" customHeight="1" x14ac:dyDescent="0.25">
      <c r="B976" s="108"/>
      <c r="C976" s="108"/>
      <c r="H976" s="108"/>
      <c r="I976" s="108"/>
    </row>
    <row r="977" spans="2:9" ht="15.75" customHeight="1" x14ac:dyDescent="0.25">
      <c r="B977" s="108"/>
      <c r="C977" s="108"/>
      <c r="H977" s="108"/>
      <c r="I977" s="108"/>
    </row>
    <row r="978" spans="2:9" ht="15.75" customHeight="1" x14ac:dyDescent="0.25">
      <c r="B978" s="108"/>
      <c r="C978" s="108"/>
      <c r="H978" s="108"/>
      <c r="I978" s="108"/>
    </row>
    <row r="979" spans="2:9" ht="15.75" customHeight="1" x14ac:dyDescent="0.25">
      <c r="B979" s="108"/>
      <c r="C979" s="108"/>
      <c r="H979" s="108"/>
      <c r="I979" s="108"/>
    </row>
    <row r="980" spans="2:9" ht="15.75" customHeight="1" x14ac:dyDescent="0.25">
      <c r="B980" s="108"/>
      <c r="C980" s="108"/>
      <c r="H980" s="108"/>
      <c r="I980" s="108"/>
    </row>
    <row r="981" spans="2:9" ht="15.75" customHeight="1" x14ac:dyDescent="0.25">
      <c r="B981" s="108"/>
      <c r="C981" s="108"/>
      <c r="H981" s="108"/>
      <c r="I981" s="108"/>
    </row>
    <row r="982" spans="2:9" ht="15.75" customHeight="1" x14ac:dyDescent="0.25">
      <c r="B982" s="108"/>
      <c r="C982" s="108"/>
      <c r="H982" s="108"/>
      <c r="I982" s="108"/>
    </row>
    <row r="983" spans="2:9" ht="15.75" customHeight="1" x14ac:dyDescent="0.25">
      <c r="B983" s="108"/>
      <c r="C983" s="108"/>
      <c r="H983" s="108"/>
      <c r="I983" s="108"/>
    </row>
    <row r="984" spans="2:9" ht="15.75" customHeight="1" x14ac:dyDescent="0.25">
      <c r="B984" s="108"/>
      <c r="C984" s="108"/>
      <c r="H984" s="108"/>
      <c r="I984" s="108"/>
    </row>
    <row r="985" spans="2:9" ht="15.75" customHeight="1" x14ac:dyDescent="0.25">
      <c r="B985" s="108"/>
      <c r="C985" s="108"/>
      <c r="H985" s="108"/>
      <c r="I985" s="108"/>
    </row>
    <row r="986" spans="2:9" ht="15.75" customHeight="1" x14ac:dyDescent="0.25">
      <c r="B986" s="108"/>
      <c r="C986" s="108"/>
      <c r="H986" s="108"/>
      <c r="I986" s="108"/>
    </row>
    <row r="987" spans="2:9" ht="15.75" customHeight="1" x14ac:dyDescent="0.25">
      <c r="B987" s="108"/>
      <c r="C987" s="108"/>
      <c r="H987" s="108"/>
      <c r="I987" s="108"/>
    </row>
    <row r="988" spans="2:9" ht="15.75" customHeight="1" x14ac:dyDescent="0.25">
      <c r="B988" s="108"/>
      <c r="C988" s="108"/>
      <c r="H988" s="108"/>
      <c r="I988" s="108"/>
    </row>
    <row r="989" spans="2:9" ht="15.75" customHeight="1" x14ac:dyDescent="0.25">
      <c r="B989" s="108"/>
      <c r="C989" s="108"/>
      <c r="H989" s="108"/>
      <c r="I989" s="108"/>
    </row>
    <row r="990" spans="2:9" ht="15.75" customHeight="1" x14ac:dyDescent="0.25">
      <c r="B990" s="108"/>
      <c r="C990" s="108"/>
      <c r="H990" s="108"/>
      <c r="I990" s="108"/>
    </row>
    <row r="991" spans="2:9" ht="15.75" customHeight="1" x14ac:dyDescent="0.25">
      <c r="B991" s="108"/>
      <c r="C991" s="108"/>
      <c r="H991" s="108"/>
      <c r="I991" s="108"/>
    </row>
    <row r="992" spans="2:9" ht="15.75" customHeight="1" x14ac:dyDescent="0.25">
      <c r="B992" s="108"/>
      <c r="C992" s="108"/>
      <c r="H992" s="108"/>
      <c r="I992" s="108"/>
    </row>
    <row r="993" spans="2:9" ht="15.75" customHeight="1" x14ac:dyDescent="0.25">
      <c r="B993" s="108"/>
      <c r="C993" s="108"/>
      <c r="H993" s="108"/>
      <c r="I993" s="108"/>
    </row>
    <row r="994" spans="2:9" ht="15.75" customHeight="1" x14ac:dyDescent="0.25">
      <c r="B994" s="108"/>
      <c r="C994" s="108"/>
      <c r="H994" s="108"/>
      <c r="I994" s="108"/>
    </row>
    <row r="995" spans="2:9" ht="15.75" customHeight="1" x14ac:dyDescent="0.25">
      <c r="B995" s="108"/>
      <c r="C995" s="108"/>
      <c r="H995" s="108"/>
      <c r="I995" s="108"/>
    </row>
    <row r="996" spans="2:9" ht="15.75" customHeight="1" x14ac:dyDescent="0.25">
      <c r="B996" s="108"/>
      <c r="C996" s="108"/>
      <c r="H996" s="108"/>
      <c r="I996" s="108"/>
    </row>
    <row r="997" spans="2:9" ht="15.75" customHeight="1" x14ac:dyDescent="0.25">
      <c r="B997" s="108"/>
      <c r="C997" s="108"/>
      <c r="H997" s="108"/>
      <c r="I997" s="108"/>
    </row>
    <row r="998" spans="2:9" ht="15.75" customHeight="1" x14ac:dyDescent="0.25">
      <c r="B998" s="108"/>
      <c r="C998" s="108"/>
      <c r="H998" s="108"/>
      <c r="I998" s="108"/>
    </row>
    <row r="999" spans="2:9" ht="15.75" customHeight="1" x14ac:dyDescent="0.25">
      <c r="B999" s="108"/>
      <c r="C999" s="108"/>
      <c r="H999" s="108"/>
      <c r="I999" s="108"/>
    </row>
  </sheetData>
  <printOptions horizontalCentered="1" verticalCentered="1"/>
  <pageMargins left="0.45" right="0.45" top="1" bottom="0.5" header="0" footer="0"/>
  <pageSetup orientation="landscape" r:id="rId1"/>
  <headerFooter>
    <oddHeader>&amp;C&amp;"-,Bold"&amp;14&amp;F
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000"/>
  <sheetViews>
    <sheetView workbookViewId="0">
      <selection activeCell="F22" sqref="F22"/>
    </sheetView>
  </sheetViews>
  <sheetFormatPr defaultColWidth="14.42578125" defaultRowHeight="15" customHeight="1" x14ac:dyDescent="0.25"/>
  <cols>
    <col min="1" max="1" width="20.5703125" customWidth="1"/>
    <col min="2" max="2" width="12.85546875" customWidth="1"/>
    <col min="3" max="3" width="11.42578125" customWidth="1"/>
    <col min="4" max="4" width="43.28515625" customWidth="1"/>
    <col min="5" max="26" width="8.7109375" customWidth="1"/>
  </cols>
  <sheetData>
    <row r="1" spans="1:4" x14ac:dyDescent="0.25">
      <c r="A1" s="124"/>
      <c r="B1" s="170" t="s">
        <v>441</v>
      </c>
      <c r="C1" s="170" t="s">
        <v>442</v>
      </c>
      <c r="D1" s="124"/>
    </row>
    <row r="2" spans="1:4" x14ac:dyDescent="0.25">
      <c r="A2" s="124"/>
      <c r="B2" s="170" t="s">
        <v>443</v>
      </c>
      <c r="C2" s="170" t="s">
        <v>444</v>
      </c>
      <c r="D2" s="170" t="s">
        <v>445</v>
      </c>
    </row>
    <row r="3" spans="1:4" x14ac:dyDescent="0.25">
      <c r="B3" s="108"/>
      <c r="C3" s="108"/>
    </row>
    <row r="4" spans="1:4" x14ac:dyDescent="0.25">
      <c r="A4" s="59" t="s">
        <v>446</v>
      </c>
      <c r="B4" s="171"/>
      <c r="C4" s="171"/>
    </row>
    <row r="5" spans="1:4" x14ac:dyDescent="0.25">
      <c r="B5" s="171"/>
      <c r="C5" s="171"/>
    </row>
    <row r="6" spans="1:4" x14ac:dyDescent="0.25">
      <c r="A6" s="59" t="s">
        <v>447</v>
      </c>
      <c r="B6" s="171"/>
      <c r="C6" s="171"/>
    </row>
    <row r="7" spans="1:4" x14ac:dyDescent="0.25">
      <c r="B7" s="171"/>
      <c r="C7" s="171"/>
    </row>
    <row r="8" spans="1:4" x14ac:dyDescent="0.25">
      <c r="A8" s="59" t="s">
        <v>448</v>
      </c>
      <c r="B8" s="171"/>
      <c r="C8" s="171"/>
    </row>
    <row r="9" spans="1:4" x14ac:dyDescent="0.25">
      <c r="B9" s="171"/>
      <c r="C9" s="171"/>
    </row>
    <row r="10" spans="1:4" x14ac:dyDescent="0.25">
      <c r="A10" s="59" t="s">
        <v>449</v>
      </c>
      <c r="B10" s="171"/>
      <c r="C10" s="171"/>
    </row>
    <row r="11" spans="1:4" x14ac:dyDescent="0.25">
      <c r="B11" s="171"/>
      <c r="C11" s="171"/>
    </row>
    <row r="12" spans="1:4" x14ac:dyDescent="0.25">
      <c r="A12" s="59" t="s">
        <v>450</v>
      </c>
      <c r="B12" s="171"/>
      <c r="C12" s="171"/>
    </row>
    <row r="13" spans="1:4" x14ac:dyDescent="0.25">
      <c r="B13" s="171"/>
      <c r="C13" s="171"/>
    </row>
    <row r="14" spans="1:4" x14ac:dyDescent="0.25">
      <c r="A14" s="59" t="s">
        <v>451</v>
      </c>
      <c r="B14" s="171"/>
      <c r="C14" s="171"/>
      <c r="D14" s="59" t="s">
        <v>452</v>
      </c>
    </row>
    <row r="15" spans="1:4" x14ac:dyDescent="0.25">
      <c r="B15" s="108"/>
      <c r="C15" s="108"/>
    </row>
    <row r="16" spans="1:4" x14ac:dyDescent="0.25">
      <c r="A16" s="124" t="s">
        <v>376</v>
      </c>
      <c r="B16" s="172">
        <f t="shared" ref="B16:C16" si="0">SUM(B4:B14)</f>
        <v>0</v>
      </c>
      <c r="C16" s="172">
        <f t="shared" si="0"/>
        <v>0</v>
      </c>
    </row>
    <row r="17" spans="1:4" x14ac:dyDescent="0.25">
      <c r="B17" s="108"/>
      <c r="C17" s="108"/>
    </row>
    <row r="18" spans="1:4" ht="18.75" x14ac:dyDescent="0.3">
      <c r="A18" s="174" t="s">
        <v>453</v>
      </c>
      <c r="B18" s="175"/>
      <c r="C18" s="175"/>
      <c r="D18" s="176"/>
    </row>
    <row r="19" spans="1:4" x14ac:dyDescent="0.25">
      <c r="B19" s="108"/>
      <c r="C19" s="108"/>
    </row>
    <row r="20" spans="1:4" x14ac:dyDescent="0.25">
      <c r="B20" s="108"/>
      <c r="C20" s="108"/>
    </row>
    <row r="21" spans="1:4" ht="15.75" customHeight="1" x14ac:dyDescent="0.25">
      <c r="B21" s="108"/>
      <c r="C21" s="108"/>
    </row>
    <row r="22" spans="1:4" ht="15.75" customHeight="1" x14ac:dyDescent="0.25">
      <c r="B22" s="108"/>
      <c r="C22" s="108"/>
    </row>
    <row r="23" spans="1:4" ht="15.75" customHeight="1" x14ac:dyDescent="0.25">
      <c r="B23" s="108"/>
      <c r="C23" s="108"/>
    </row>
    <row r="24" spans="1:4" ht="15.75" customHeight="1" x14ac:dyDescent="0.25">
      <c r="B24" s="108"/>
      <c r="C24" s="108"/>
    </row>
    <row r="25" spans="1:4" ht="15.75" customHeight="1" x14ac:dyDescent="0.25">
      <c r="B25" s="108"/>
      <c r="C25" s="108"/>
    </row>
    <row r="26" spans="1:4" ht="15.75" customHeight="1" x14ac:dyDescent="0.25">
      <c r="B26" s="108"/>
      <c r="C26" s="108"/>
    </row>
    <row r="27" spans="1:4" ht="15.75" customHeight="1" x14ac:dyDescent="0.25">
      <c r="B27" s="108"/>
      <c r="C27" s="108"/>
    </row>
    <row r="28" spans="1:4" ht="15.75" customHeight="1" x14ac:dyDescent="0.25">
      <c r="B28" s="108"/>
      <c r="C28" s="108"/>
    </row>
    <row r="29" spans="1:4" ht="15.75" customHeight="1" x14ac:dyDescent="0.25">
      <c r="B29" s="108"/>
      <c r="C29" s="108"/>
    </row>
    <row r="30" spans="1:4" ht="15.75" customHeight="1" x14ac:dyDescent="0.25">
      <c r="B30" s="108"/>
      <c r="C30" s="108"/>
    </row>
    <row r="31" spans="1:4" ht="15.75" customHeight="1" x14ac:dyDescent="0.25">
      <c r="B31" s="108"/>
      <c r="C31" s="108"/>
    </row>
    <row r="32" spans="1:4" ht="15.75" customHeight="1" x14ac:dyDescent="0.25">
      <c r="B32" s="108"/>
      <c r="C32" s="108"/>
    </row>
    <row r="33" spans="2:3" ht="15.75" customHeight="1" x14ac:dyDescent="0.25">
      <c r="B33" s="108"/>
      <c r="C33" s="108"/>
    </row>
    <row r="34" spans="2:3" ht="15.75" customHeight="1" x14ac:dyDescent="0.25">
      <c r="B34" s="108"/>
      <c r="C34" s="108"/>
    </row>
    <row r="35" spans="2:3" ht="15.75" customHeight="1" x14ac:dyDescent="0.25">
      <c r="B35" s="108"/>
      <c r="C35" s="108"/>
    </row>
    <row r="36" spans="2:3" ht="15.75" customHeight="1" x14ac:dyDescent="0.25">
      <c r="B36" s="108"/>
      <c r="C36" s="108"/>
    </row>
    <row r="37" spans="2:3" ht="15.75" customHeight="1" x14ac:dyDescent="0.25">
      <c r="B37" s="108"/>
      <c r="C37" s="108"/>
    </row>
    <row r="38" spans="2:3" ht="15.75" customHeight="1" x14ac:dyDescent="0.25">
      <c r="B38" s="108"/>
      <c r="C38" s="108"/>
    </row>
    <row r="39" spans="2:3" ht="15.75" customHeight="1" x14ac:dyDescent="0.25">
      <c r="B39" s="108"/>
      <c r="C39" s="108"/>
    </row>
    <row r="40" spans="2:3" ht="15.75" customHeight="1" x14ac:dyDescent="0.25">
      <c r="B40" s="108"/>
      <c r="C40" s="108"/>
    </row>
    <row r="41" spans="2:3" ht="15.75" customHeight="1" x14ac:dyDescent="0.25">
      <c r="B41" s="108"/>
      <c r="C41" s="108"/>
    </row>
    <row r="42" spans="2:3" ht="15.75" customHeight="1" x14ac:dyDescent="0.25">
      <c r="B42" s="108"/>
      <c r="C42" s="108"/>
    </row>
    <row r="43" spans="2:3" ht="15.75" customHeight="1" x14ac:dyDescent="0.25">
      <c r="B43" s="108"/>
      <c r="C43" s="108"/>
    </row>
    <row r="44" spans="2:3" ht="15.75" customHeight="1" x14ac:dyDescent="0.25">
      <c r="B44" s="108"/>
      <c r="C44" s="108"/>
    </row>
    <row r="45" spans="2:3" ht="15.75" customHeight="1" x14ac:dyDescent="0.25">
      <c r="B45" s="108"/>
      <c r="C45" s="108"/>
    </row>
    <row r="46" spans="2:3" ht="15.75" customHeight="1" x14ac:dyDescent="0.25">
      <c r="B46" s="108"/>
      <c r="C46" s="108"/>
    </row>
    <row r="47" spans="2:3" ht="15.75" customHeight="1" x14ac:dyDescent="0.25">
      <c r="B47" s="108"/>
      <c r="C47" s="108"/>
    </row>
    <row r="48" spans="2:3" ht="15.75" customHeight="1" x14ac:dyDescent="0.25">
      <c r="B48" s="108"/>
      <c r="C48" s="108"/>
    </row>
    <row r="49" spans="2:3" ht="15.75" customHeight="1" x14ac:dyDescent="0.25">
      <c r="B49" s="108"/>
      <c r="C49" s="108"/>
    </row>
    <row r="50" spans="2:3" ht="15.75" customHeight="1" x14ac:dyDescent="0.25">
      <c r="B50" s="108"/>
      <c r="C50" s="108"/>
    </row>
    <row r="51" spans="2:3" ht="15.75" customHeight="1" x14ac:dyDescent="0.25">
      <c r="B51" s="108"/>
      <c r="C51" s="108"/>
    </row>
    <row r="52" spans="2:3" ht="15.75" customHeight="1" x14ac:dyDescent="0.25">
      <c r="B52" s="108"/>
      <c r="C52" s="108"/>
    </row>
    <row r="53" spans="2:3" ht="15.75" customHeight="1" x14ac:dyDescent="0.25">
      <c r="B53" s="108"/>
      <c r="C53" s="108"/>
    </row>
    <row r="54" spans="2:3" ht="15.75" customHeight="1" x14ac:dyDescent="0.25">
      <c r="B54" s="108"/>
      <c r="C54" s="108"/>
    </row>
    <row r="55" spans="2:3" ht="15.75" customHeight="1" x14ac:dyDescent="0.25">
      <c r="B55" s="108"/>
      <c r="C55" s="108"/>
    </row>
    <row r="56" spans="2:3" ht="15.75" customHeight="1" x14ac:dyDescent="0.25">
      <c r="B56" s="108"/>
      <c r="C56" s="108"/>
    </row>
    <row r="57" spans="2:3" ht="15.75" customHeight="1" x14ac:dyDescent="0.25">
      <c r="B57" s="108"/>
      <c r="C57" s="108"/>
    </row>
    <row r="58" spans="2:3" ht="15.75" customHeight="1" x14ac:dyDescent="0.25">
      <c r="B58" s="108"/>
      <c r="C58" s="108"/>
    </row>
    <row r="59" spans="2:3" ht="15.75" customHeight="1" x14ac:dyDescent="0.25">
      <c r="B59" s="108"/>
      <c r="C59" s="108"/>
    </row>
    <row r="60" spans="2:3" ht="15.75" customHeight="1" x14ac:dyDescent="0.25">
      <c r="B60" s="108"/>
      <c r="C60" s="108"/>
    </row>
    <row r="61" spans="2:3" ht="15.75" customHeight="1" x14ac:dyDescent="0.25">
      <c r="B61" s="108"/>
      <c r="C61" s="108"/>
    </row>
    <row r="62" spans="2:3" ht="15.75" customHeight="1" x14ac:dyDescent="0.25">
      <c r="B62" s="108"/>
      <c r="C62" s="108"/>
    </row>
    <row r="63" spans="2:3" ht="15.75" customHeight="1" x14ac:dyDescent="0.25">
      <c r="B63" s="108"/>
      <c r="C63" s="108"/>
    </row>
    <row r="64" spans="2:3" ht="15.75" customHeight="1" x14ac:dyDescent="0.25">
      <c r="B64" s="108"/>
      <c r="C64" s="108"/>
    </row>
    <row r="65" spans="2:3" ht="15.75" customHeight="1" x14ac:dyDescent="0.25">
      <c r="B65" s="108"/>
      <c r="C65" s="108"/>
    </row>
    <row r="66" spans="2:3" ht="15.75" customHeight="1" x14ac:dyDescent="0.25">
      <c r="B66" s="108"/>
      <c r="C66" s="108"/>
    </row>
    <row r="67" spans="2:3" ht="15.75" customHeight="1" x14ac:dyDescent="0.25">
      <c r="B67" s="108"/>
      <c r="C67" s="108"/>
    </row>
    <row r="68" spans="2:3" ht="15.75" customHeight="1" x14ac:dyDescent="0.25">
      <c r="B68" s="108"/>
      <c r="C68" s="108"/>
    </row>
    <row r="69" spans="2:3" ht="15.75" customHeight="1" x14ac:dyDescent="0.25">
      <c r="B69" s="108"/>
      <c r="C69" s="108"/>
    </row>
    <row r="70" spans="2:3" ht="15.75" customHeight="1" x14ac:dyDescent="0.25">
      <c r="B70" s="108"/>
      <c r="C70" s="108"/>
    </row>
    <row r="71" spans="2:3" ht="15.75" customHeight="1" x14ac:dyDescent="0.25">
      <c r="B71" s="108"/>
      <c r="C71" s="108"/>
    </row>
    <row r="72" spans="2:3" ht="15.75" customHeight="1" x14ac:dyDescent="0.25">
      <c r="B72" s="108"/>
      <c r="C72" s="108"/>
    </row>
    <row r="73" spans="2:3" ht="15.75" customHeight="1" x14ac:dyDescent="0.25">
      <c r="B73" s="108"/>
      <c r="C73" s="108"/>
    </row>
    <row r="74" spans="2:3" ht="15.75" customHeight="1" x14ac:dyDescent="0.25">
      <c r="B74" s="108"/>
      <c r="C74" s="108"/>
    </row>
    <row r="75" spans="2:3" ht="15.75" customHeight="1" x14ac:dyDescent="0.25">
      <c r="B75" s="108"/>
      <c r="C75" s="108"/>
    </row>
    <row r="76" spans="2:3" ht="15.75" customHeight="1" x14ac:dyDescent="0.25">
      <c r="B76" s="108"/>
      <c r="C76" s="108"/>
    </row>
    <row r="77" spans="2:3" ht="15.75" customHeight="1" x14ac:dyDescent="0.25">
      <c r="B77" s="108"/>
      <c r="C77" s="108"/>
    </row>
    <row r="78" spans="2:3" ht="15.75" customHeight="1" x14ac:dyDescent="0.25">
      <c r="B78" s="108"/>
      <c r="C78" s="108"/>
    </row>
    <row r="79" spans="2:3" ht="15.75" customHeight="1" x14ac:dyDescent="0.25">
      <c r="B79" s="108"/>
      <c r="C79" s="108"/>
    </row>
    <row r="80" spans="2:3" ht="15.75" customHeight="1" x14ac:dyDescent="0.25">
      <c r="B80" s="108"/>
      <c r="C80" s="108"/>
    </row>
    <row r="81" spans="2:3" ht="15.75" customHeight="1" x14ac:dyDescent="0.25">
      <c r="B81" s="108"/>
      <c r="C81" s="108"/>
    </row>
    <row r="82" spans="2:3" ht="15.75" customHeight="1" x14ac:dyDescent="0.25">
      <c r="B82" s="108"/>
      <c r="C82" s="108"/>
    </row>
    <row r="83" spans="2:3" ht="15.75" customHeight="1" x14ac:dyDescent="0.25">
      <c r="B83" s="108"/>
      <c r="C83" s="108"/>
    </row>
    <row r="84" spans="2:3" ht="15.75" customHeight="1" x14ac:dyDescent="0.25">
      <c r="B84" s="108"/>
      <c r="C84" s="108"/>
    </row>
    <row r="85" spans="2:3" ht="15.75" customHeight="1" x14ac:dyDescent="0.25">
      <c r="B85" s="108"/>
      <c r="C85" s="108"/>
    </row>
    <row r="86" spans="2:3" ht="15.75" customHeight="1" x14ac:dyDescent="0.25">
      <c r="B86" s="108"/>
      <c r="C86" s="108"/>
    </row>
    <row r="87" spans="2:3" ht="15.75" customHeight="1" x14ac:dyDescent="0.25">
      <c r="B87" s="108"/>
      <c r="C87" s="108"/>
    </row>
    <row r="88" spans="2:3" ht="15.75" customHeight="1" x14ac:dyDescent="0.25">
      <c r="B88" s="108"/>
      <c r="C88" s="108"/>
    </row>
    <row r="89" spans="2:3" ht="15.75" customHeight="1" x14ac:dyDescent="0.25">
      <c r="B89" s="108"/>
      <c r="C89" s="108"/>
    </row>
    <row r="90" spans="2:3" ht="15.75" customHeight="1" x14ac:dyDescent="0.25">
      <c r="B90" s="108"/>
      <c r="C90" s="108"/>
    </row>
    <row r="91" spans="2:3" ht="15.75" customHeight="1" x14ac:dyDescent="0.25">
      <c r="B91" s="108"/>
      <c r="C91" s="108"/>
    </row>
    <row r="92" spans="2:3" ht="15.75" customHeight="1" x14ac:dyDescent="0.25">
      <c r="B92" s="108"/>
      <c r="C92" s="108"/>
    </row>
    <row r="93" spans="2:3" ht="15.75" customHeight="1" x14ac:dyDescent="0.25">
      <c r="B93" s="108"/>
      <c r="C93" s="108"/>
    </row>
    <row r="94" spans="2:3" ht="15.75" customHeight="1" x14ac:dyDescent="0.25">
      <c r="B94" s="108"/>
      <c r="C94" s="108"/>
    </row>
    <row r="95" spans="2:3" ht="15.75" customHeight="1" x14ac:dyDescent="0.25">
      <c r="B95" s="108"/>
      <c r="C95" s="108"/>
    </row>
    <row r="96" spans="2:3" ht="15.75" customHeight="1" x14ac:dyDescent="0.25">
      <c r="B96" s="108"/>
      <c r="C96" s="108"/>
    </row>
    <row r="97" spans="2:3" ht="15.75" customHeight="1" x14ac:dyDescent="0.25">
      <c r="B97" s="108"/>
      <c r="C97" s="108"/>
    </row>
    <row r="98" spans="2:3" ht="15.75" customHeight="1" x14ac:dyDescent="0.25">
      <c r="B98" s="108"/>
      <c r="C98" s="108"/>
    </row>
    <row r="99" spans="2:3" ht="15.75" customHeight="1" x14ac:dyDescent="0.25">
      <c r="B99" s="108"/>
      <c r="C99" s="108"/>
    </row>
    <row r="100" spans="2:3" ht="15.75" customHeight="1" x14ac:dyDescent="0.25">
      <c r="B100" s="108"/>
      <c r="C100" s="108"/>
    </row>
    <row r="101" spans="2:3" ht="15.75" customHeight="1" x14ac:dyDescent="0.25">
      <c r="B101" s="108"/>
      <c r="C101" s="108"/>
    </row>
    <row r="102" spans="2:3" ht="15.75" customHeight="1" x14ac:dyDescent="0.25">
      <c r="B102" s="108"/>
      <c r="C102" s="108"/>
    </row>
    <row r="103" spans="2:3" ht="15.75" customHeight="1" x14ac:dyDescent="0.25">
      <c r="B103" s="108"/>
      <c r="C103" s="108"/>
    </row>
    <row r="104" spans="2:3" ht="15.75" customHeight="1" x14ac:dyDescent="0.25">
      <c r="B104" s="108"/>
      <c r="C104" s="108"/>
    </row>
    <row r="105" spans="2:3" ht="15.75" customHeight="1" x14ac:dyDescent="0.25">
      <c r="B105" s="108"/>
      <c r="C105" s="108"/>
    </row>
    <row r="106" spans="2:3" ht="15.75" customHeight="1" x14ac:dyDescent="0.25">
      <c r="B106" s="108"/>
      <c r="C106" s="108"/>
    </row>
    <row r="107" spans="2:3" ht="15.75" customHeight="1" x14ac:dyDescent="0.25">
      <c r="B107" s="108"/>
      <c r="C107" s="108"/>
    </row>
    <row r="108" spans="2:3" ht="15.75" customHeight="1" x14ac:dyDescent="0.25">
      <c r="B108" s="108"/>
      <c r="C108" s="108"/>
    </row>
    <row r="109" spans="2:3" ht="15.75" customHeight="1" x14ac:dyDescent="0.25">
      <c r="B109" s="108"/>
      <c r="C109" s="108"/>
    </row>
    <row r="110" spans="2:3" ht="15.75" customHeight="1" x14ac:dyDescent="0.25">
      <c r="B110" s="108"/>
      <c r="C110" s="108"/>
    </row>
    <row r="111" spans="2:3" ht="15.75" customHeight="1" x14ac:dyDescent="0.25">
      <c r="B111" s="108"/>
      <c r="C111" s="108"/>
    </row>
    <row r="112" spans="2:3" ht="15.75" customHeight="1" x14ac:dyDescent="0.25">
      <c r="B112" s="108"/>
      <c r="C112" s="108"/>
    </row>
    <row r="113" spans="2:3" ht="15.75" customHeight="1" x14ac:dyDescent="0.25">
      <c r="B113" s="108"/>
      <c r="C113" s="108"/>
    </row>
    <row r="114" spans="2:3" ht="15.75" customHeight="1" x14ac:dyDescent="0.25">
      <c r="B114" s="108"/>
      <c r="C114" s="108"/>
    </row>
    <row r="115" spans="2:3" ht="15.75" customHeight="1" x14ac:dyDescent="0.25">
      <c r="B115" s="108"/>
      <c r="C115" s="108"/>
    </row>
    <row r="116" spans="2:3" ht="15.75" customHeight="1" x14ac:dyDescent="0.25">
      <c r="B116" s="108"/>
      <c r="C116" s="108"/>
    </row>
    <row r="117" spans="2:3" ht="15.75" customHeight="1" x14ac:dyDescent="0.25">
      <c r="B117" s="108"/>
      <c r="C117" s="108"/>
    </row>
    <row r="118" spans="2:3" ht="15.75" customHeight="1" x14ac:dyDescent="0.25">
      <c r="B118" s="108"/>
      <c r="C118" s="108"/>
    </row>
    <row r="119" spans="2:3" ht="15.75" customHeight="1" x14ac:dyDescent="0.25">
      <c r="B119" s="108"/>
      <c r="C119" s="108"/>
    </row>
    <row r="120" spans="2:3" ht="15.75" customHeight="1" x14ac:dyDescent="0.25">
      <c r="B120" s="108"/>
      <c r="C120" s="108"/>
    </row>
    <row r="121" spans="2:3" ht="15.75" customHeight="1" x14ac:dyDescent="0.25">
      <c r="B121" s="108"/>
      <c r="C121" s="108"/>
    </row>
    <row r="122" spans="2:3" ht="15.75" customHeight="1" x14ac:dyDescent="0.25">
      <c r="B122" s="108"/>
      <c r="C122" s="108"/>
    </row>
    <row r="123" spans="2:3" ht="15.75" customHeight="1" x14ac:dyDescent="0.25">
      <c r="B123" s="108"/>
      <c r="C123" s="108"/>
    </row>
    <row r="124" spans="2:3" ht="15.75" customHeight="1" x14ac:dyDescent="0.25">
      <c r="B124" s="108"/>
      <c r="C124" s="108"/>
    </row>
    <row r="125" spans="2:3" ht="15.75" customHeight="1" x14ac:dyDescent="0.25">
      <c r="B125" s="108"/>
      <c r="C125" s="108"/>
    </row>
    <row r="126" spans="2:3" ht="15.75" customHeight="1" x14ac:dyDescent="0.25">
      <c r="B126" s="108"/>
      <c r="C126" s="108"/>
    </row>
    <row r="127" spans="2:3" ht="15.75" customHeight="1" x14ac:dyDescent="0.25">
      <c r="B127" s="108"/>
      <c r="C127" s="108"/>
    </row>
    <row r="128" spans="2:3" ht="15.75" customHeight="1" x14ac:dyDescent="0.25">
      <c r="B128" s="108"/>
      <c r="C128" s="108"/>
    </row>
    <row r="129" spans="2:3" ht="15.75" customHeight="1" x14ac:dyDescent="0.25">
      <c r="B129" s="108"/>
      <c r="C129" s="108"/>
    </row>
    <row r="130" spans="2:3" ht="15.75" customHeight="1" x14ac:dyDescent="0.25">
      <c r="B130" s="108"/>
      <c r="C130" s="108"/>
    </row>
    <row r="131" spans="2:3" ht="15.75" customHeight="1" x14ac:dyDescent="0.25">
      <c r="B131" s="108"/>
      <c r="C131" s="108"/>
    </row>
    <row r="132" spans="2:3" ht="15.75" customHeight="1" x14ac:dyDescent="0.25">
      <c r="B132" s="108"/>
      <c r="C132" s="108"/>
    </row>
    <row r="133" spans="2:3" ht="15.75" customHeight="1" x14ac:dyDescent="0.25">
      <c r="B133" s="108"/>
      <c r="C133" s="108"/>
    </row>
    <row r="134" spans="2:3" ht="15.75" customHeight="1" x14ac:dyDescent="0.25">
      <c r="B134" s="108"/>
      <c r="C134" s="108"/>
    </row>
    <row r="135" spans="2:3" ht="15.75" customHeight="1" x14ac:dyDescent="0.25">
      <c r="B135" s="108"/>
      <c r="C135" s="108"/>
    </row>
    <row r="136" spans="2:3" ht="15.75" customHeight="1" x14ac:dyDescent="0.25">
      <c r="B136" s="108"/>
      <c r="C136" s="108"/>
    </row>
    <row r="137" spans="2:3" ht="15.75" customHeight="1" x14ac:dyDescent="0.25">
      <c r="B137" s="108"/>
      <c r="C137" s="108"/>
    </row>
    <row r="138" spans="2:3" ht="15.75" customHeight="1" x14ac:dyDescent="0.25">
      <c r="B138" s="108"/>
      <c r="C138" s="108"/>
    </row>
    <row r="139" spans="2:3" ht="15.75" customHeight="1" x14ac:dyDescent="0.25">
      <c r="B139" s="108"/>
      <c r="C139" s="108"/>
    </row>
    <row r="140" spans="2:3" ht="15.75" customHeight="1" x14ac:dyDescent="0.25">
      <c r="B140" s="108"/>
      <c r="C140" s="108"/>
    </row>
    <row r="141" spans="2:3" ht="15.75" customHeight="1" x14ac:dyDescent="0.25">
      <c r="B141" s="108"/>
      <c r="C141" s="108"/>
    </row>
    <row r="142" spans="2:3" ht="15.75" customHeight="1" x14ac:dyDescent="0.25">
      <c r="B142" s="108"/>
      <c r="C142" s="108"/>
    </row>
    <row r="143" spans="2:3" ht="15.75" customHeight="1" x14ac:dyDescent="0.25">
      <c r="B143" s="108"/>
      <c r="C143" s="108"/>
    </row>
    <row r="144" spans="2:3" ht="15.75" customHeight="1" x14ac:dyDescent="0.25">
      <c r="B144" s="108"/>
      <c r="C144" s="108"/>
    </row>
    <row r="145" spans="2:3" ht="15.75" customHeight="1" x14ac:dyDescent="0.25">
      <c r="B145" s="108"/>
      <c r="C145" s="108"/>
    </row>
    <row r="146" spans="2:3" ht="15.75" customHeight="1" x14ac:dyDescent="0.25">
      <c r="B146" s="108"/>
      <c r="C146" s="108"/>
    </row>
    <row r="147" spans="2:3" ht="15.75" customHeight="1" x14ac:dyDescent="0.25">
      <c r="B147" s="108"/>
      <c r="C147" s="108"/>
    </row>
    <row r="148" spans="2:3" ht="15.75" customHeight="1" x14ac:dyDescent="0.25">
      <c r="B148" s="108"/>
      <c r="C148" s="108"/>
    </row>
    <row r="149" spans="2:3" ht="15.75" customHeight="1" x14ac:dyDescent="0.25">
      <c r="B149" s="108"/>
      <c r="C149" s="108"/>
    </row>
    <row r="150" spans="2:3" ht="15.75" customHeight="1" x14ac:dyDescent="0.25">
      <c r="B150" s="108"/>
      <c r="C150" s="108"/>
    </row>
    <row r="151" spans="2:3" ht="15.75" customHeight="1" x14ac:dyDescent="0.25">
      <c r="B151" s="108"/>
      <c r="C151" s="108"/>
    </row>
    <row r="152" spans="2:3" ht="15.75" customHeight="1" x14ac:dyDescent="0.25">
      <c r="B152" s="108"/>
      <c r="C152" s="108"/>
    </row>
    <row r="153" spans="2:3" ht="15.75" customHeight="1" x14ac:dyDescent="0.25">
      <c r="B153" s="108"/>
      <c r="C153" s="108"/>
    </row>
    <row r="154" spans="2:3" ht="15.75" customHeight="1" x14ac:dyDescent="0.25">
      <c r="B154" s="108"/>
      <c r="C154" s="108"/>
    </row>
    <row r="155" spans="2:3" ht="15.75" customHeight="1" x14ac:dyDescent="0.25">
      <c r="B155" s="108"/>
      <c r="C155" s="108"/>
    </row>
    <row r="156" spans="2:3" ht="15.75" customHeight="1" x14ac:dyDescent="0.25">
      <c r="B156" s="108"/>
      <c r="C156" s="108"/>
    </row>
    <row r="157" spans="2:3" ht="15.75" customHeight="1" x14ac:dyDescent="0.25">
      <c r="B157" s="108"/>
      <c r="C157" s="108"/>
    </row>
    <row r="158" spans="2:3" ht="15.75" customHeight="1" x14ac:dyDescent="0.25">
      <c r="B158" s="108"/>
      <c r="C158" s="108"/>
    </row>
    <row r="159" spans="2:3" ht="15.75" customHeight="1" x14ac:dyDescent="0.25">
      <c r="B159" s="108"/>
      <c r="C159" s="108"/>
    </row>
    <row r="160" spans="2:3" ht="15.75" customHeight="1" x14ac:dyDescent="0.25">
      <c r="B160" s="108"/>
      <c r="C160" s="108"/>
    </row>
    <row r="161" spans="2:3" ht="15.75" customHeight="1" x14ac:dyDescent="0.25">
      <c r="B161" s="108"/>
      <c r="C161" s="108"/>
    </row>
    <row r="162" spans="2:3" ht="15.75" customHeight="1" x14ac:dyDescent="0.25">
      <c r="B162" s="108"/>
      <c r="C162" s="108"/>
    </row>
    <row r="163" spans="2:3" ht="15.75" customHeight="1" x14ac:dyDescent="0.25">
      <c r="B163" s="108"/>
      <c r="C163" s="108"/>
    </row>
    <row r="164" spans="2:3" ht="15.75" customHeight="1" x14ac:dyDescent="0.25">
      <c r="B164" s="108"/>
      <c r="C164" s="108"/>
    </row>
    <row r="165" spans="2:3" ht="15.75" customHeight="1" x14ac:dyDescent="0.25">
      <c r="B165" s="108"/>
      <c r="C165" s="108"/>
    </row>
    <row r="166" spans="2:3" ht="15.75" customHeight="1" x14ac:dyDescent="0.25">
      <c r="B166" s="108"/>
      <c r="C166" s="108"/>
    </row>
    <row r="167" spans="2:3" ht="15.75" customHeight="1" x14ac:dyDescent="0.25">
      <c r="B167" s="108"/>
      <c r="C167" s="108"/>
    </row>
    <row r="168" spans="2:3" ht="15.75" customHeight="1" x14ac:dyDescent="0.25">
      <c r="B168" s="108"/>
      <c r="C168" s="108"/>
    </row>
    <row r="169" spans="2:3" ht="15.75" customHeight="1" x14ac:dyDescent="0.25">
      <c r="B169" s="108"/>
      <c r="C169" s="108"/>
    </row>
    <row r="170" spans="2:3" ht="15.75" customHeight="1" x14ac:dyDescent="0.25">
      <c r="B170" s="108"/>
      <c r="C170" s="108"/>
    </row>
    <row r="171" spans="2:3" ht="15.75" customHeight="1" x14ac:dyDescent="0.25">
      <c r="B171" s="108"/>
      <c r="C171" s="108"/>
    </row>
    <row r="172" spans="2:3" ht="15.75" customHeight="1" x14ac:dyDescent="0.25">
      <c r="B172" s="108"/>
      <c r="C172" s="108"/>
    </row>
    <row r="173" spans="2:3" ht="15.75" customHeight="1" x14ac:dyDescent="0.25">
      <c r="B173" s="108"/>
      <c r="C173" s="108"/>
    </row>
    <row r="174" spans="2:3" ht="15.75" customHeight="1" x14ac:dyDescent="0.25">
      <c r="B174" s="108"/>
      <c r="C174" s="108"/>
    </row>
    <row r="175" spans="2:3" ht="15.75" customHeight="1" x14ac:dyDescent="0.25">
      <c r="B175" s="108"/>
      <c r="C175" s="108"/>
    </row>
    <row r="176" spans="2:3" ht="15.75" customHeight="1" x14ac:dyDescent="0.25">
      <c r="B176" s="108"/>
      <c r="C176" s="108"/>
    </row>
    <row r="177" spans="2:3" ht="15.75" customHeight="1" x14ac:dyDescent="0.25">
      <c r="B177" s="108"/>
      <c r="C177" s="108"/>
    </row>
    <row r="178" spans="2:3" ht="15.75" customHeight="1" x14ac:dyDescent="0.25">
      <c r="B178" s="108"/>
      <c r="C178" s="108"/>
    </row>
    <row r="179" spans="2:3" ht="15.75" customHeight="1" x14ac:dyDescent="0.25">
      <c r="B179" s="108"/>
      <c r="C179" s="108"/>
    </row>
    <row r="180" spans="2:3" ht="15.75" customHeight="1" x14ac:dyDescent="0.25">
      <c r="B180" s="108"/>
      <c r="C180" s="108"/>
    </row>
    <row r="181" spans="2:3" ht="15.75" customHeight="1" x14ac:dyDescent="0.25">
      <c r="B181" s="108"/>
      <c r="C181" s="108"/>
    </row>
    <row r="182" spans="2:3" ht="15.75" customHeight="1" x14ac:dyDescent="0.25">
      <c r="B182" s="108"/>
      <c r="C182" s="108"/>
    </row>
    <row r="183" spans="2:3" ht="15.75" customHeight="1" x14ac:dyDescent="0.25">
      <c r="B183" s="108"/>
      <c r="C183" s="108"/>
    </row>
    <row r="184" spans="2:3" ht="15.75" customHeight="1" x14ac:dyDescent="0.25">
      <c r="B184" s="108"/>
      <c r="C184" s="108"/>
    </row>
    <row r="185" spans="2:3" ht="15.75" customHeight="1" x14ac:dyDescent="0.25">
      <c r="B185" s="108"/>
      <c r="C185" s="108"/>
    </row>
    <row r="186" spans="2:3" ht="15.75" customHeight="1" x14ac:dyDescent="0.25">
      <c r="B186" s="108"/>
      <c r="C186" s="108"/>
    </row>
    <row r="187" spans="2:3" ht="15.75" customHeight="1" x14ac:dyDescent="0.25">
      <c r="B187" s="108"/>
      <c r="C187" s="108"/>
    </row>
    <row r="188" spans="2:3" ht="15.75" customHeight="1" x14ac:dyDescent="0.25">
      <c r="B188" s="108"/>
      <c r="C188" s="108"/>
    </row>
    <row r="189" spans="2:3" ht="15.75" customHeight="1" x14ac:dyDescent="0.25">
      <c r="B189" s="108"/>
      <c r="C189" s="108"/>
    </row>
    <row r="190" spans="2:3" ht="15.75" customHeight="1" x14ac:dyDescent="0.25">
      <c r="B190" s="108"/>
      <c r="C190" s="108"/>
    </row>
    <row r="191" spans="2:3" ht="15.75" customHeight="1" x14ac:dyDescent="0.25">
      <c r="B191" s="108"/>
      <c r="C191" s="108"/>
    </row>
    <row r="192" spans="2:3" ht="15.75" customHeight="1" x14ac:dyDescent="0.25">
      <c r="B192" s="108"/>
      <c r="C192" s="108"/>
    </row>
    <row r="193" spans="2:3" ht="15.75" customHeight="1" x14ac:dyDescent="0.25">
      <c r="B193" s="108"/>
      <c r="C193" s="108"/>
    </row>
    <row r="194" spans="2:3" ht="15.75" customHeight="1" x14ac:dyDescent="0.25">
      <c r="B194" s="108"/>
      <c r="C194" s="108"/>
    </row>
    <row r="195" spans="2:3" ht="15.75" customHeight="1" x14ac:dyDescent="0.25">
      <c r="B195" s="108"/>
      <c r="C195" s="108"/>
    </row>
    <row r="196" spans="2:3" ht="15.75" customHeight="1" x14ac:dyDescent="0.25">
      <c r="B196" s="108"/>
      <c r="C196" s="108"/>
    </row>
    <row r="197" spans="2:3" ht="15.75" customHeight="1" x14ac:dyDescent="0.25">
      <c r="B197" s="108"/>
      <c r="C197" s="108"/>
    </row>
    <row r="198" spans="2:3" ht="15.75" customHeight="1" x14ac:dyDescent="0.25">
      <c r="B198" s="108"/>
      <c r="C198" s="108"/>
    </row>
    <row r="199" spans="2:3" ht="15.75" customHeight="1" x14ac:dyDescent="0.25">
      <c r="B199" s="108"/>
      <c r="C199" s="108"/>
    </row>
    <row r="200" spans="2:3" ht="15.75" customHeight="1" x14ac:dyDescent="0.25">
      <c r="B200" s="108"/>
      <c r="C200" s="108"/>
    </row>
    <row r="201" spans="2:3" ht="15.75" customHeight="1" x14ac:dyDescent="0.25">
      <c r="B201" s="108"/>
      <c r="C201" s="108"/>
    </row>
    <row r="202" spans="2:3" ht="15.75" customHeight="1" x14ac:dyDescent="0.25">
      <c r="B202" s="108"/>
      <c r="C202" s="108"/>
    </row>
    <row r="203" spans="2:3" ht="15.75" customHeight="1" x14ac:dyDescent="0.25">
      <c r="B203" s="108"/>
      <c r="C203" s="108"/>
    </row>
    <row r="204" spans="2:3" ht="15.75" customHeight="1" x14ac:dyDescent="0.25">
      <c r="B204" s="108"/>
      <c r="C204" s="108"/>
    </row>
    <row r="205" spans="2:3" ht="15.75" customHeight="1" x14ac:dyDescent="0.25">
      <c r="B205" s="108"/>
      <c r="C205" s="108"/>
    </row>
    <row r="206" spans="2:3" ht="15.75" customHeight="1" x14ac:dyDescent="0.25">
      <c r="B206" s="108"/>
      <c r="C206" s="108"/>
    </row>
    <row r="207" spans="2:3" ht="15.75" customHeight="1" x14ac:dyDescent="0.25">
      <c r="B207" s="108"/>
      <c r="C207" s="108"/>
    </row>
    <row r="208" spans="2:3" ht="15.75" customHeight="1" x14ac:dyDescent="0.25">
      <c r="B208" s="108"/>
      <c r="C208" s="108"/>
    </row>
    <row r="209" spans="2:3" ht="15.75" customHeight="1" x14ac:dyDescent="0.25">
      <c r="B209" s="108"/>
      <c r="C209" s="108"/>
    </row>
    <row r="210" spans="2:3" ht="15.75" customHeight="1" x14ac:dyDescent="0.25">
      <c r="B210" s="108"/>
      <c r="C210" s="108"/>
    </row>
    <row r="211" spans="2:3" ht="15.75" customHeight="1" x14ac:dyDescent="0.25">
      <c r="B211" s="108"/>
      <c r="C211" s="108"/>
    </row>
    <row r="212" spans="2:3" ht="15.75" customHeight="1" x14ac:dyDescent="0.25">
      <c r="B212" s="108"/>
      <c r="C212" s="108"/>
    </row>
    <row r="213" spans="2:3" ht="15.75" customHeight="1" x14ac:dyDescent="0.25">
      <c r="B213" s="108"/>
      <c r="C213" s="108"/>
    </row>
    <row r="214" spans="2:3" ht="15.75" customHeight="1" x14ac:dyDescent="0.25">
      <c r="B214" s="108"/>
      <c r="C214" s="108"/>
    </row>
    <row r="215" spans="2:3" ht="15.75" customHeight="1" x14ac:dyDescent="0.25">
      <c r="B215" s="108"/>
      <c r="C215" s="108"/>
    </row>
    <row r="216" spans="2:3" ht="15.75" customHeight="1" x14ac:dyDescent="0.25">
      <c r="B216" s="108"/>
      <c r="C216" s="108"/>
    </row>
    <row r="217" spans="2:3" ht="15.75" customHeight="1" x14ac:dyDescent="0.25">
      <c r="B217" s="108"/>
      <c r="C217" s="108"/>
    </row>
    <row r="218" spans="2:3" ht="15.75" customHeight="1" x14ac:dyDescent="0.25">
      <c r="B218" s="108"/>
      <c r="C218" s="108"/>
    </row>
    <row r="219" spans="2:3" ht="15.75" customHeight="1" x14ac:dyDescent="0.25">
      <c r="B219" s="108"/>
      <c r="C219" s="108"/>
    </row>
    <row r="220" spans="2:3" ht="15.75" customHeight="1" x14ac:dyDescent="0.25">
      <c r="B220" s="108"/>
      <c r="C220" s="108"/>
    </row>
    <row r="221" spans="2:3" ht="15.75" customHeight="1" x14ac:dyDescent="0.25">
      <c r="B221" s="108"/>
      <c r="C221" s="108"/>
    </row>
    <row r="222" spans="2:3" ht="15.75" customHeight="1" x14ac:dyDescent="0.25">
      <c r="B222" s="108"/>
      <c r="C222" s="108"/>
    </row>
    <row r="223" spans="2:3" ht="15.75" customHeight="1" x14ac:dyDescent="0.25">
      <c r="B223" s="108"/>
      <c r="C223" s="108"/>
    </row>
    <row r="224" spans="2:3" ht="15.75" customHeight="1" x14ac:dyDescent="0.25">
      <c r="B224" s="108"/>
      <c r="C224" s="108"/>
    </row>
    <row r="225" spans="2:3" ht="15.75" customHeight="1" x14ac:dyDescent="0.25">
      <c r="B225" s="108"/>
      <c r="C225" s="108"/>
    </row>
    <row r="226" spans="2:3" ht="15.75" customHeight="1" x14ac:dyDescent="0.25">
      <c r="B226" s="108"/>
      <c r="C226" s="108"/>
    </row>
    <row r="227" spans="2:3" ht="15.75" customHeight="1" x14ac:dyDescent="0.25">
      <c r="B227" s="108"/>
      <c r="C227" s="108"/>
    </row>
    <row r="228" spans="2:3" ht="15.75" customHeight="1" x14ac:dyDescent="0.25">
      <c r="B228" s="108"/>
      <c r="C228" s="108"/>
    </row>
    <row r="229" spans="2:3" ht="15.75" customHeight="1" x14ac:dyDescent="0.25">
      <c r="B229" s="108"/>
      <c r="C229" s="108"/>
    </row>
    <row r="230" spans="2:3" ht="15.75" customHeight="1" x14ac:dyDescent="0.25">
      <c r="B230" s="108"/>
      <c r="C230" s="108"/>
    </row>
    <row r="231" spans="2:3" ht="15.75" customHeight="1" x14ac:dyDescent="0.25">
      <c r="B231" s="108"/>
      <c r="C231" s="108"/>
    </row>
    <row r="232" spans="2:3" ht="15.75" customHeight="1" x14ac:dyDescent="0.25">
      <c r="B232" s="108"/>
      <c r="C232" s="108"/>
    </row>
    <row r="233" spans="2:3" ht="15.75" customHeight="1" x14ac:dyDescent="0.25">
      <c r="B233" s="108"/>
      <c r="C233" s="108"/>
    </row>
    <row r="234" spans="2:3" ht="15.75" customHeight="1" x14ac:dyDescent="0.25">
      <c r="B234" s="108"/>
      <c r="C234" s="108"/>
    </row>
    <row r="235" spans="2:3" ht="15.75" customHeight="1" x14ac:dyDescent="0.25">
      <c r="B235" s="108"/>
      <c r="C235" s="108"/>
    </row>
    <row r="236" spans="2:3" ht="15.75" customHeight="1" x14ac:dyDescent="0.25">
      <c r="B236" s="108"/>
      <c r="C236" s="108"/>
    </row>
    <row r="237" spans="2:3" ht="15.75" customHeight="1" x14ac:dyDescent="0.25">
      <c r="B237" s="108"/>
      <c r="C237" s="108"/>
    </row>
    <row r="238" spans="2:3" ht="15.75" customHeight="1" x14ac:dyDescent="0.25">
      <c r="B238" s="108"/>
      <c r="C238" s="108"/>
    </row>
    <row r="239" spans="2:3" ht="15.75" customHeight="1" x14ac:dyDescent="0.25">
      <c r="B239" s="108"/>
      <c r="C239" s="108"/>
    </row>
    <row r="240" spans="2:3" ht="15.75" customHeight="1" x14ac:dyDescent="0.25">
      <c r="B240" s="108"/>
      <c r="C240" s="108"/>
    </row>
    <row r="241" spans="2:3" ht="15.75" customHeight="1" x14ac:dyDescent="0.25">
      <c r="B241" s="108"/>
      <c r="C241" s="108"/>
    </row>
    <row r="242" spans="2:3" ht="15.75" customHeight="1" x14ac:dyDescent="0.25">
      <c r="B242" s="108"/>
      <c r="C242" s="108"/>
    </row>
    <row r="243" spans="2:3" ht="15.75" customHeight="1" x14ac:dyDescent="0.25">
      <c r="B243" s="108"/>
      <c r="C243" s="108"/>
    </row>
    <row r="244" spans="2:3" ht="15.75" customHeight="1" x14ac:dyDescent="0.25">
      <c r="B244" s="108"/>
      <c r="C244" s="108"/>
    </row>
    <row r="245" spans="2:3" ht="15.75" customHeight="1" x14ac:dyDescent="0.25">
      <c r="B245" s="108"/>
      <c r="C245" s="108"/>
    </row>
    <row r="246" spans="2:3" ht="15.75" customHeight="1" x14ac:dyDescent="0.25">
      <c r="B246" s="108"/>
      <c r="C246" s="108"/>
    </row>
    <row r="247" spans="2:3" ht="15.75" customHeight="1" x14ac:dyDescent="0.25">
      <c r="B247" s="108"/>
      <c r="C247" s="108"/>
    </row>
    <row r="248" spans="2:3" ht="15.75" customHeight="1" x14ac:dyDescent="0.25">
      <c r="B248" s="108"/>
      <c r="C248" s="108"/>
    </row>
    <row r="249" spans="2:3" ht="15.75" customHeight="1" x14ac:dyDescent="0.25">
      <c r="B249" s="108"/>
      <c r="C249" s="108"/>
    </row>
    <row r="250" spans="2:3" ht="15.75" customHeight="1" x14ac:dyDescent="0.25">
      <c r="B250" s="108"/>
      <c r="C250" s="108"/>
    </row>
    <row r="251" spans="2:3" ht="15.75" customHeight="1" x14ac:dyDescent="0.25">
      <c r="B251" s="108"/>
      <c r="C251" s="108"/>
    </row>
    <row r="252" spans="2:3" ht="15.75" customHeight="1" x14ac:dyDescent="0.25">
      <c r="B252" s="108"/>
      <c r="C252" s="108"/>
    </row>
    <row r="253" spans="2:3" ht="15.75" customHeight="1" x14ac:dyDescent="0.25">
      <c r="B253" s="108"/>
      <c r="C253" s="108"/>
    </row>
    <row r="254" spans="2:3" ht="15.75" customHeight="1" x14ac:dyDescent="0.25">
      <c r="B254" s="108"/>
      <c r="C254" s="108"/>
    </row>
    <row r="255" spans="2:3" ht="15.75" customHeight="1" x14ac:dyDescent="0.25">
      <c r="B255" s="108"/>
      <c r="C255" s="108"/>
    </row>
    <row r="256" spans="2:3" ht="15.75" customHeight="1" x14ac:dyDescent="0.25">
      <c r="B256" s="108"/>
      <c r="C256" s="108"/>
    </row>
    <row r="257" spans="2:3" ht="15.75" customHeight="1" x14ac:dyDescent="0.25">
      <c r="B257" s="108"/>
      <c r="C257" s="108"/>
    </row>
    <row r="258" spans="2:3" ht="15.75" customHeight="1" x14ac:dyDescent="0.25">
      <c r="B258" s="108"/>
      <c r="C258" s="108"/>
    </row>
    <row r="259" spans="2:3" ht="15.75" customHeight="1" x14ac:dyDescent="0.25">
      <c r="B259" s="108"/>
      <c r="C259" s="108"/>
    </row>
    <row r="260" spans="2:3" ht="15.75" customHeight="1" x14ac:dyDescent="0.25">
      <c r="B260" s="108"/>
      <c r="C260" s="108"/>
    </row>
    <row r="261" spans="2:3" ht="15.75" customHeight="1" x14ac:dyDescent="0.25">
      <c r="B261" s="108"/>
      <c r="C261" s="108"/>
    </row>
    <row r="262" spans="2:3" ht="15.75" customHeight="1" x14ac:dyDescent="0.25">
      <c r="B262" s="108"/>
      <c r="C262" s="108"/>
    </row>
    <row r="263" spans="2:3" ht="15.75" customHeight="1" x14ac:dyDescent="0.25">
      <c r="B263" s="108"/>
      <c r="C263" s="108"/>
    </row>
    <row r="264" spans="2:3" ht="15.75" customHeight="1" x14ac:dyDescent="0.25">
      <c r="B264" s="108"/>
      <c r="C264" s="108"/>
    </row>
    <row r="265" spans="2:3" ht="15.75" customHeight="1" x14ac:dyDescent="0.25">
      <c r="B265" s="108"/>
      <c r="C265" s="108"/>
    </row>
    <row r="266" spans="2:3" ht="15.75" customHeight="1" x14ac:dyDescent="0.25">
      <c r="B266" s="108"/>
      <c r="C266" s="108"/>
    </row>
    <row r="267" spans="2:3" ht="15.75" customHeight="1" x14ac:dyDescent="0.25">
      <c r="B267" s="108"/>
      <c r="C267" s="108"/>
    </row>
    <row r="268" spans="2:3" ht="15.75" customHeight="1" x14ac:dyDescent="0.25">
      <c r="B268" s="108"/>
      <c r="C268" s="108"/>
    </row>
    <row r="269" spans="2:3" ht="15.75" customHeight="1" x14ac:dyDescent="0.25">
      <c r="B269" s="108"/>
      <c r="C269" s="108"/>
    </row>
    <row r="270" spans="2:3" ht="15.75" customHeight="1" x14ac:dyDescent="0.25">
      <c r="B270" s="108"/>
      <c r="C270" s="108"/>
    </row>
    <row r="271" spans="2:3" ht="15.75" customHeight="1" x14ac:dyDescent="0.25">
      <c r="B271" s="108"/>
      <c r="C271" s="108"/>
    </row>
    <row r="272" spans="2:3" ht="15.75" customHeight="1" x14ac:dyDescent="0.25">
      <c r="B272" s="108"/>
      <c r="C272" s="108"/>
    </row>
    <row r="273" spans="2:3" ht="15.75" customHeight="1" x14ac:dyDescent="0.25">
      <c r="B273" s="108"/>
      <c r="C273" s="108"/>
    </row>
    <row r="274" spans="2:3" ht="15.75" customHeight="1" x14ac:dyDescent="0.25">
      <c r="B274" s="108"/>
      <c r="C274" s="108"/>
    </row>
    <row r="275" spans="2:3" ht="15.75" customHeight="1" x14ac:dyDescent="0.25">
      <c r="B275" s="108"/>
      <c r="C275" s="108"/>
    </row>
    <row r="276" spans="2:3" ht="15.75" customHeight="1" x14ac:dyDescent="0.25">
      <c r="B276" s="108"/>
      <c r="C276" s="108"/>
    </row>
    <row r="277" spans="2:3" ht="15.75" customHeight="1" x14ac:dyDescent="0.25">
      <c r="B277" s="108"/>
      <c r="C277" s="108"/>
    </row>
    <row r="278" spans="2:3" ht="15.75" customHeight="1" x14ac:dyDescent="0.25">
      <c r="B278" s="108"/>
      <c r="C278" s="108"/>
    </row>
    <row r="279" spans="2:3" ht="15.75" customHeight="1" x14ac:dyDescent="0.25">
      <c r="B279" s="108"/>
      <c r="C279" s="108"/>
    </row>
    <row r="280" spans="2:3" ht="15.75" customHeight="1" x14ac:dyDescent="0.25">
      <c r="B280" s="108"/>
      <c r="C280" s="108"/>
    </row>
    <row r="281" spans="2:3" ht="15.75" customHeight="1" x14ac:dyDescent="0.25">
      <c r="B281" s="108"/>
      <c r="C281" s="108"/>
    </row>
    <row r="282" spans="2:3" ht="15.75" customHeight="1" x14ac:dyDescent="0.25">
      <c r="B282" s="108"/>
      <c r="C282" s="108"/>
    </row>
    <row r="283" spans="2:3" ht="15.75" customHeight="1" x14ac:dyDescent="0.25">
      <c r="B283" s="108"/>
      <c r="C283" s="108"/>
    </row>
    <row r="284" spans="2:3" ht="15.75" customHeight="1" x14ac:dyDescent="0.25">
      <c r="B284" s="108"/>
      <c r="C284" s="108"/>
    </row>
    <row r="285" spans="2:3" ht="15.75" customHeight="1" x14ac:dyDescent="0.25">
      <c r="B285" s="108"/>
      <c r="C285" s="108"/>
    </row>
    <row r="286" spans="2:3" ht="15.75" customHeight="1" x14ac:dyDescent="0.25">
      <c r="B286" s="108"/>
      <c r="C286" s="108"/>
    </row>
    <row r="287" spans="2:3" ht="15.75" customHeight="1" x14ac:dyDescent="0.25">
      <c r="B287" s="108"/>
      <c r="C287" s="108"/>
    </row>
    <row r="288" spans="2:3" ht="15.75" customHeight="1" x14ac:dyDescent="0.25">
      <c r="B288" s="108"/>
      <c r="C288" s="108"/>
    </row>
    <row r="289" spans="2:3" ht="15.75" customHeight="1" x14ac:dyDescent="0.25">
      <c r="B289" s="108"/>
      <c r="C289" s="108"/>
    </row>
    <row r="290" spans="2:3" ht="15.75" customHeight="1" x14ac:dyDescent="0.25">
      <c r="B290" s="108"/>
      <c r="C290" s="108"/>
    </row>
    <row r="291" spans="2:3" ht="15.75" customHeight="1" x14ac:dyDescent="0.25">
      <c r="B291" s="108"/>
      <c r="C291" s="108"/>
    </row>
    <row r="292" spans="2:3" ht="15.75" customHeight="1" x14ac:dyDescent="0.25">
      <c r="B292" s="108"/>
      <c r="C292" s="108"/>
    </row>
    <row r="293" spans="2:3" ht="15.75" customHeight="1" x14ac:dyDescent="0.25">
      <c r="B293" s="108"/>
      <c r="C293" s="108"/>
    </row>
    <row r="294" spans="2:3" ht="15.75" customHeight="1" x14ac:dyDescent="0.25">
      <c r="B294" s="108"/>
      <c r="C294" s="108"/>
    </row>
    <row r="295" spans="2:3" ht="15.75" customHeight="1" x14ac:dyDescent="0.25">
      <c r="B295" s="108"/>
      <c r="C295" s="108"/>
    </row>
    <row r="296" spans="2:3" ht="15.75" customHeight="1" x14ac:dyDescent="0.25">
      <c r="B296" s="108"/>
      <c r="C296" s="108"/>
    </row>
    <row r="297" spans="2:3" ht="15.75" customHeight="1" x14ac:dyDescent="0.25">
      <c r="B297" s="108"/>
      <c r="C297" s="108"/>
    </row>
    <row r="298" spans="2:3" ht="15.75" customHeight="1" x14ac:dyDescent="0.25">
      <c r="B298" s="108"/>
      <c r="C298" s="108"/>
    </row>
    <row r="299" spans="2:3" ht="15.75" customHeight="1" x14ac:dyDescent="0.25">
      <c r="B299" s="108"/>
      <c r="C299" s="108"/>
    </row>
    <row r="300" spans="2:3" ht="15.75" customHeight="1" x14ac:dyDescent="0.25">
      <c r="B300" s="108"/>
      <c r="C300" s="108"/>
    </row>
    <row r="301" spans="2:3" ht="15.75" customHeight="1" x14ac:dyDescent="0.25">
      <c r="B301" s="108"/>
      <c r="C301" s="108"/>
    </row>
    <row r="302" spans="2:3" ht="15.75" customHeight="1" x14ac:dyDescent="0.25">
      <c r="B302" s="108"/>
      <c r="C302" s="108"/>
    </row>
    <row r="303" spans="2:3" ht="15.75" customHeight="1" x14ac:dyDescent="0.25">
      <c r="B303" s="108"/>
      <c r="C303" s="108"/>
    </row>
    <row r="304" spans="2:3" ht="15.75" customHeight="1" x14ac:dyDescent="0.25">
      <c r="B304" s="108"/>
      <c r="C304" s="108"/>
    </row>
    <row r="305" spans="2:3" ht="15.75" customHeight="1" x14ac:dyDescent="0.25">
      <c r="B305" s="108"/>
      <c r="C305" s="108"/>
    </row>
    <row r="306" spans="2:3" ht="15.75" customHeight="1" x14ac:dyDescent="0.25">
      <c r="B306" s="108"/>
      <c r="C306" s="108"/>
    </row>
    <row r="307" spans="2:3" ht="15.75" customHeight="1" x14ac:dyDescent="0.25">
      <c r="B307" s="108"/>
      <c r="C307" s="108"/>
    </row>
    <row r="308" spans="2:3" ht="15.75" customHeight="1" x14ac:dyDescent="0.25">
      <c r="B308" s="108"/>
      <c r="C308" s="108"/>
    </row>
    <row r="309" spans="2:3" ht="15.75" customHeight="1" x14ac:dyDescent="0.25">
      <c r="B309" s="108"/>
      <c r="C309" s="108"/>
    </row>
    <row r="310" spans="2:3" ht="15.75" customHeight="1" x14ac:dyDescent="0.25">
      <c r="B310" s="108"/>
      <c r="C310" s="108"/>
    </row>
    <row r="311" spans="2:3" ht="15.75" customHeight="1" x14ac:dyDescent="0.25">
      <c r="B311" s="108"/>
      <c r="C311" s="108"/>
    </row>
    <row r="312" spans="2:3" ht="15.75" customHeight="1" x14ac:dyDescent="0.25">
      <c r="B312" s="108"/>
      <c r="C312" s="108"/>
    </row>
    <row r="313" spans="2:3" ht="15.75" customHeight="1" x14ac:dyDescent="0.25">
      <c r="B313" s="108"/>
      <c r="C313" s="108"/>
    </row>
    <row r="314" spans="2:3" ht="15.75" customHeight="1" x14ac:dyDescent="0.25">
      <c r="B314" s="108"/>
      <c r="C314" s="108"/>
    </row>
    <row r="315" spans="2:3" ht="15.75" customHeight="1" x14ac:dyDescent="0.25">
      <c r="B315" s="108"/>
      <c r="C315" s="108"/>
    </row>
    <row r="316" spans="2:3" ht="15.75" customHeight="1" x14ac:dyDescent="0.25">
      <c r="B316" s="108"/>
      <c r="C316" s="108"/>
    </row>
    <row r="317" spans="2:3" ht="15.75" customHeight="1" x14ac:dyDescent="0.25">
      <c r="B317" s="108"/>
      <c r="C317" s="108"/>
    </row>
    <row r="318" spans="2:3" ht="15.75" customHeight="1" x14ac:dyDescent="0.25">
      <c r="B318" s="108"/>
      <c r="C318" s="108"/>
    </row>
    <row r="319" spans="2:3" ht="15.75" customHeight="1" x14ac:dyDescent="0.25">
      <c r="B319" s="108"/>
      <c r="C319" s="108"/>
    </row>
    <row r="320" spans="2:3" ht="15.75" customHeight="1" x14ac:dyDescent="0.25">
      <c r="B320" s="108"/>
      <c r="C320" s="108"/>
    </row>
    <row r="321" spans="2:3" ht="15.75" customHeight="1" x14ac:dyDescent="0.25">
      <c r="B321" s="108"/>
      <c r="C321" s="108"/>
    </row>
    <row r="322" spans="2:3" ht="15.75" customHeight="1" x14ac:dyDescent="0.25">
      <c r="B322" s="108"/>
      <c r="C322" s="108"/>
    </row>
    <row r="323" spans="2:3" ht="15.75" customHeight="1" x14ac:dyDescent="0.25">
      <c r="B323" s="108"/>
      <c r="C323" s="108"/>
    </row>
    <row r="324" spans="2:3" ht="15.75" customHeight="1" x14ac:dyDescent="0.25">
      <c r="B324" s="108"/>
      <c r="C324" s="108"/>
    </row>
    <row r="325" spans="2:3" ht="15.75" customHeight="1" x14ac:dyDescent="0.25">
      <c r="B325" s="108"/>
      <c r="C325" s="108"/>
    </row>
    <row r="326" spans="2:3" ht="15.75" customHeight="1" x14ac:dyDescent="0.25">
      <c r="B326" s="108"/>
      <c r="C326" s="108"/>
    </row>
    <row r="327" spans="2:3" ht="15.75" customHeight="1" x14ac:dyDescent="0.25">
      <c r="B327" s="108"/>
      <c r="C327" s="108"/>
    </row>
    <row r="328" spans="2:3" ht="15.75" customHeight="1" x14ac:dyDescent="0.25">
      <c r="B328" s="108"/>
      <c r="C328" s="108"/>
    </row>
    <row r="329" spans="2:3" ht="15.75" customHeight="1" x14ac:dyDescent="0.25">
      <c r="B329" s="108"/>
      <c r="C329" s="108"/>
    </row>
    <row r="330" spans="2:3" ht="15.75" customHeight="1" x14ac:dyDescent="0.25">
      <c r="B330" s="108"/>
      <c r="C330" s="108"/>
    </row>
    <row r="331" spans="2:3" ht="15.75" customHeight="1" x14ac:dyDescent="0.25">
      <c r="B331" s="108"/>
      <c r="C331" s="108"/>
    </row>
    <row r="332" spans="2:3" ht="15.75" customHeight="1" x14ac:dyDescent="0.25">
      <c r="B332" s="108"/>
      <c r="C332" s="108"/>
    </row>
    <row r="333" spans="2:3" ht="15.75" customHeight="1" x14ac:dyDescent="0.25">
      <c r="B333" s="108"/>
      <c r="C333" s="108"/>
    </row>
    <row r="334" spans="2:3" ht="15.75" customHeight="1" x14ac:dyDescent="0.25">
      <c r="B334" s="108"/>
      <c r="C334" s="108"/>
    </row>
    <row r="335" spans="2:3" ht="15.75" customHeight="1" x14ac:dyDescent="0.25">
      <c r="B335" s="108"/>
      <c r="C335" s="108"/>
    </row>
    <row r="336" spans="2:3" ht="15.75" customHeight="1" x14ac:dyDescent="0.25">
      <c r="B336" s="108"/>
      <c r="C336" s="108"/>
    </row>
    <row r="337" spans="2:3" ht="15.75" customHeight="1" x14ac:dyDescent="0.25">
      <c r="B337" s="108"/>
      <c r="C337" s="108"/>
    </row>
    <row r="338" spans="2:3" ht="15.75" customHeight="1" x14ac:dyDescent="0.25">
      <c r="B338" s="108"/>
      <c r="C338" s="108"/>
    </row>
    <row r="339" spans="2:3" ht="15.75" customHeight="1" x14ac:dyDescent="0.25">
      <c r="B339" s="108"/>
      <c r="C339" s="108"/>
    </row>
    <row r="340" spans="2:3" ht="15.75" customHeight="1" x14ac:dyDescent="0.25">
      <c r="B340" s="108"/>
      <c r="C340" s="108"/>
    </row>
    <row r="341" spans="2:3" ht="15.75" customHeight="1" x14ac:dyDescent="0.25">
      <c r="B341" s="108"/>
      <c r="C341" s="108"/>
    </row>
    <row r="342" spans="2:3" ht="15.75" customHeight="1" x14ac:dyDescent="0.25">
      <c r="B342" s="108"/>
      <c r="C342" s="108"/>
    </row>
    <row r="343" spans="2:3" ht="15.75" customHeight="1" x14ac:dyDescent="0.25">
      <c r="B343" s="108"/>
      <c r="C343" s="108"/>
    </row>
    <row r="344" spans="2:3" ht="15.75" customHeight="1" x14ac:dyDescent="0.25">
      <c r="B344" s="108"/>
      <c r="C344" s="108"/>
    </row>
    <row r="345" spans="2:3" ht="15.75" customHeight="1" x14ac:dyDescent="0.25">
      <c r="B345" s="108"/>
      <c r="C345" s="108"/>
    </row>
    <row r="346" spans="2:3" ht="15.75" customHeight="1" x14ac:dyDescent="0.25">
      <c r="B346" s="108"/>
      <c r="C346" s="108"/>
    </row>
    <row r="347" spans="2:3" ht="15.75" customHeight="1" x14ac:dyDescent="0.25">
      <c r="B347" s="108"/>
      <c r="C347" s="108"/>
    </row>
    <row r="348" spans="2:3" ht="15.75" customHeight="1" x14ac:dyDescent="0.25">
      <c r="B348" s="108"/>
      <c r="C348" s="108"/>
    </row>
    <row r="349" spans="2:3" ht="15.75" customHeight="1" x14ac:dyDescent="0.25">
      <c r="B349" s="108"/>
      <c r="C349" s="108"/>
    </row>
    <row r="350" spans="2:3" ht="15.75" customHeight="1" x14ac:dyDescent="0.25">
      <c r="B350" s="108"/>
      <c r="C350" s="108"/>
    </row>
    <row r="351" spans="2:3" ht="15.75" customHeight="1" x14ac:dyDescent="0.25">
      <c r="B351" s="108"/>
      <c r="C351" s="108"/>
    </row>
    <row r="352" spans="2:3" ht="15.75" customHeight="1" x14ac:dyDescent="0.25">
      <c r="B352" s="108"/>
      <c r="C352" s="108"/>
    </row>
    <row r="353" spans="2:3" ht="15.75" customHeight="1" x14ac:dyDescent="0.25">
      <c r="B353" s="108"/>
      <c r="C353" s="108"/>
    </row>
    <row r="354" spans="2:3" ht="15.75" customHeight="1" x14ac:dyDescent="0.25">
      <c r="B354" s="108"/>
      <c r="C354" s="108"/>
    </row>
    <row r="355" spans="2:3" ht="15.75" customHeight="1" x14ac:dyDescent="0.25">
      <c r="B355" s="108"/>
      <c r="C355" s="108"/>
    </row>
    <row r="356" spans="2:3" ht="15.75" customHeight="1" x14ac:dyDescent="0.25">
      <c r="B356" s="108"/>
      <c r="C356" s="108"/>
    </row>
    <row r="357" spans="2:3" ht="15.75" customHeight="1" x14ac:dyDescent="0.25">
      <c r="B357" s="108"/>
      <c r="C357" s="108"/>
    </row>
    <row r="358" spans="2:3" ht="15.75" customHeight="1" x14ac:dyDescent="0.25">
      <c r="B358" s="108"/>
      <c r="C358" s="108"/>
    </row>
    <row r="359" spans="2:3" ht="15.75" customHeight="1" x14ac:dyDescent="0.25">
      <c r="B359" s="108"/>
      <c r="C359" s="108"/>
    </row>
    <row r="360" spans="2:3" ht="15.75" customHeight="1" x14ac:dyDescent="0.25">
      <c r="B360" s="108"/>
      <c r="C360" s="108"/>
    </row>
    <row r="361" spans="2:3" ht="15.75" customHeight="1" x14ac:dyDescent="0.25">
      <c r="B361" s="108"/>
      <c r="C361" s="108"/>
    </row>
    <row r="362" spans="2:3" ht="15.75" customHeight="1" x14ac:dyDescent="0.25">
      <c r="B362" s="108"/>
      <c r="C362" s="108"/>
    </row>
    <row r="363" spans="2:3" ht="15.75" customHeight="1" x14ac:dyDescent="0.25">
      <c r="B363" s="108"/>
      <c r="C363" s="108"/>
    </row>
    <row r="364" spans="2:3" ht="15.75" customHeight="1" x14ac:dyDescent="0.25">
      <c r="B364" s="108"/>
      <c r="C364" s="108"/>
    </row>
    <row r="365" spans="2:3" ht="15.75" customHeight="1" x14ac:dyDescent="0.25">
      <c r="B365" s="108"/>
      <c r="C365" s="108"/>
    </row>
    <row r="366" spans="2:3" ht="15.75" customHeight="1" x14ac:dyDescent="0.25">
      <c r="B366" s="108"/>
      <c r="C366" s="108"/>
    </row>
    <row r="367" spans="2:3" ht="15.75" customHeight="1" x14ac:dyDescent="0.25">
      <c r="B367" s="108"/>
      <c r="C367" s="108"/>
    </row>
    <row r="368" spans="2:3" ht="15.75" customHeight="1" x14ac:dyDescent="0.25">
      <c r="B368" s="108"/>
      <c r="C368" s="108"/>
    </row>
    <row r="369" spans="2:3" ht="15.75" customHeight="1" x14ac:dyDescent="0.25">
      <c r="B369" s="108"/>
      <c r="C369" s="108"/>
    </row>
    <row r="370" spans="2:3" ht="15.75" customHeight="1" x14ac:dyDescent="0.25">
      <c r="B370" s="108"/>
      <c r="C370" s="108"/>
    </row>
    <row r="371" spans="2:3" ht="15.75" customHeight="1" x14ac:dyDescent="0.25">
      <c r="B371" s="108"/>
      <c r="C371" s="108"/>
    </row>
    <row r="372" spans="2:3" ht="15.75" customHeight="1" x14ac:dyDescent="0.25">
      <c r="B372" s="108"/>
      <c r="C372" s="108"/>
    </row>
    <row r="373" spans="2:3" ht="15.75" customHeight="1" x14ac:dyDescent="0.25">
      <c r="B373" s="108"/>
      <c r="C373" s="108"/>
    </row>
    <row r="374" spans="2:3" ht="15.75" customHeight="1" x14ac:dyDescent="0.25">
      <c r="B374" s="108"/>
      <c r="C374" s="108"/>
    </row>
    <row r="375" spans="2:3" ht="15.75" customHeight="1" x14ac:dyDescent="0.25">
      <c r="B375" s="108"/>
      <c r="C375" s="108"/>
    </row>
    <row r="376" spans="2:3" ht="15.75" customHeight="1" x14ac:dyDescent="0.25">
      <c r="B376" s="108"/>
      <c r="C376" s="108"/>
    </row>
    <row r="377" spans="2:3" ht="15.75" customHeight="1" x14ac:dyDescent="0.25">
      <c r="B377" s="108"/>
      <c r="C377" s="108"/>
    </row>
    <row r="378" spans="2:3" ht="15.75" customHeight="1" x14ac:dyDescent="0.25">
      <c r="B378" s="108"/>
      <c r="C378" s="108"/>
    </row>
    <row r="379" spans="2:3" ht="15.75" customHeight="1" x14ac:dyDescent="0.25">
      <c r="B379" s="108"/>
      <c r="C379" s="108"/>
    </row>
    <row r="380" spans="2:3" ht="15.75" customHeight="1" x14ac:dyDescent="0.25">
      <c r="B380" s="108"/>
      <c r="C380" s="108"/>
    </row>
    <row r="381" spans="2:3" ht="15.75" customHeight="1" x14ac:dyDescent="0.25">
      <c r="B381" s="108"/>
      <c r="C381" s="108"/>
    </row>
    <row r="382" spans="2:3" ht="15.75" customHeight="1" x14ac:dyDescent="0.25">
      <c r="B382" s="108"/>
      <c r="C382" s="108"/>
    </row>
    <row r="383" spans="2:3" ht="15.75" customHeight="1" x14ac:dyDescent="0.25">
      <c r="B383" s="108"/>
      <c r="C383" s="108"/>
    </row>
    <row r="384" spans="2:3" ht="15.75" customHeight="1" x14ac:dyDescent="0.25">
      <c r="B384" s="108"/>
      <c r="C384" s="108"/>
    </row>
    <row r="385" spans="2:3" ht="15.75" customHeight="1" x14ac:dyDescent="0.25">
      <c r="B385" s="108"/>
      <c r="C385" s="108"/>
    </row>
    <row r="386" spans="2:3" ht="15.75" customHeight="1" x14ac:dyDescent="0.25">
      <c r="B386" s="108"/>
      <c r="C386" s="108"/>
    </row>
    <row r="387" spans="2:3" ht="15.75" customHeight="1" x14ac:dyDescent="0.25">
      <c r="B387" s="108"/>
      <c r="C387" s="108"/>
    </row>
    <row r="388" spans="2:3" ht="15.75" customHeight="1" x14ac:dyDescent="0.25">
      <c r="B388" s="108"/>
      <c r="C388" s="108"/>
    </row>
    <row r="389" spans="2:3" ht="15.75" customHeight="1" x14ac:dyDescent="0.25">
      <c r="B389" s="108"/>
      <c r="C389" s="108"/>
    </row>
    <row r="390" spans="2:3" ht="15.75" customHeight="1" x14ac:dyDescent="0.25">
      <c r="B390" s="108"/>
      <c r="C390" s="108"/>
    </row>
    <row r="391" spans="2:3" ht="15.75" customHeight="1" x14ac:dyDescent="0.25">
      <c r="B391" s="108"/>
      <c r="C391" s="108"/>
    </row>
    <row r="392" spans="2:3" ht="15.75" customHeight="1" x14ac:dyDescent="0.25">
      <c r="B392" s="108"/>
      <c r="C392" s="108"/>
    </row>
    <row r="393" spans="2:3" ht="15.75" customHeight="1" x14ac:dyDescent="0.25">
      <c r="B393" s="108"/>
      <c r="C393" s="108"/>
    </row>
    <row r="394" spans="2:3" ht="15.75" customHeight="1" x14ac:dyDescent="0.25">
      <c r="B394" s="108"/>
      <c r="C394" s="108"/>
    </row>
    <row r="395" spans="2:3" ht="15.75" customHeight="1" x14ac:dyDescent="0.25">
      <c r="B395" s="108"/>
      <c r="C395" s="108"/>
    </row>
    <row r="396" spans="2:3" ht="15.75" customHeight="1" x14ac:dyDescent="0.25">
      <c r="B396" s="108"/>
      <c r="C396" s="108"/>
    </row>
    <row r="397" spans="2:3" ht="15.75" customHeight="1" x14ac:dyDescent="0.25">
      <c r="B397" s="108"/>
      <c r="C397" s="108"/>
    </row>
    <row r="398" spans="2:3" ht="15.75" customHeight="1" x14ac:dyDescent="0.25">
      <c r="B398" s="108"/>
      <c r="C398" s="108"/>
    </row>
    <row r="399" spans="2:3" ht="15.75" customHeight="1" x14ac:dyDescent="0.25">
      <c r="B399" s="108"/>
      <c r="C399" s="108"/>
    </row>
    <row r="400" spans="2:3" ht="15.75" customHeight="1" x14ac:dyDescent="0.25">
      <c r="B400" s="108"/>
      <c r="C400" s="108"/>
    </row>
    <row r="401" spans="2:3" ht="15.75" customHeight="1" x14ac:dyDescent="0.25">
      <c r="B401" s="108"/>
      <c r="C401" s="108"/>
    </row>
    <row r="402" spans="2:3" ht="15.75" customHeight="1" x14ac:dyDescent="0.25">
      <c r="B402" s="108"/>
      <c r="C402" s="108"/>
    </row>
    <row r="403" spans="2:3" ht="15.75" customHeight="1" x14ac:dyDescent="0.25">
      <c r="B403" s="108"/>
      <c r="C403" s="108"/>
    </row>
    <row r="404" spans="2:3" ht="15.75" customHeight="1" x14ac:dyDescent="0.25">
      <c r="B404" s="108"/>
      <c r="C404" s="108"/>
    </row>
    <row r="405" spans="2:3" ht="15.75" customHeight="1" x14ac:dyDescent="0.25">
      <c r="B405" s="108"/>
      <c r="C405" s="108"/>
    </row>
    <row r="406" spans="2:3" ht="15.75" customHeight="1" x14ac:dyDescent="0.25">
      <c r="B406" s="108"/>
      <c r="C406" s="108"/>
    </row>
    <row r="407" spans="2:3" ht="15.75" customHeight="1" x14ac:dyDescent="0.25">
      <c r="B407" s="108"/>
      <c r="C407" s="108"/>
    </row>
    <row r="408" spans="2:3" ht="15.75" customHeight="1" x14ac:dyDescent="0.25">
      <c r="B408" s="108"/>
      <c r="C408" s="108"/>
    </row>
    <row r="409" spans="2:3" ht="15.75" customHeight="1" x14ac:dyDescent="0.25">
      <c r="B409" s="108"/>
      <c r="C409" s="108"/>
    </row>
    <row r="410" spans="2:3" ht="15.75" customHeight="1" x14ac:dyDescent="0.25">
      <c r="B410" s="108"/>
      <c r="C410" s="108"/>
    </row>
    <row r="411" spans="2:3" ht="15.75" customHeight="1" x14ac:dyDescent="0.25">
      <c r="B411" s="108"/>
      <c r="C411" s="108"/>
    </row>
    <row r="412" spans="2:3" ht="15.75" customHeight="1" x14ac:dyDescent="0.25">
      <c r="B412" s="108"/>
      <c r="C412" s="108"/>
    </row>
    <row r="413" spans="2:3" ht="15.75" customHeight="1" x14ac:dyDescent="0.25">
      <c r="B413" s="108"/>
      <c r="C413" s="108"/>
    </row>
    <row r="414" spans="2:3" ht="15.75" customHeight="1" x14ac:dyDescent="0.25">
      <c r="B414" s="108"/>
      <c r="C414" s="108"/>
    </row>
    <row r="415" spans="2:3" ht="15.75" customHeight="1" x14ac:dyDescent="0.25">
      <c r="B415" s="108"/>
      <c r="C415" s="108"/>
    </row>
    <row r="416" spans="2:3" ht="15.75" customHeight="1" x14ac:dyDescent="0.25">
      <c r="B416" s="108"/>
      <c r="C416" s="108"/>
    </row>
    <row r="417" spans="2:3" ht="15.75" customHeight="1" x14ac:dyDescent="0.25">
      <c r="B417" s="108"/>
      <c r="C417" s="108"/>
    </row>
    <row r="418" spans="2:3" ht="15.75" customHeight="1" x14ac:dyDescent="0.25">
      <c r="B418" s="108"/>
      <c r="C418" s="108"/>
    </row>
    <row r="419" spans="2:3" ht="15.75" customHeight="1" x14ac:dyDescent="0.25">
      <c r="B419" s="108"/>
      <c r="C419" s="108"/>
    </row>
    <row r="420" spans="2:3" ht="15.75" customHeight="1" x14ac:dyDescent="0.25">
      <c r="B420" s="108"/>
      <c r="C420" s="108"/>
    </row>
    <row r="421" spans="2:3" ht="15.75" customHeight="1" x14ac:dyDescent="0.25">
      <c r="B421" s="108"/>
      <c r="C421" s="108"/>
    </row>
    <row r="422" spans="2:3" ht="15.75" customHeight="1" x14ac:dyDescent="0.25">
      <c r="B422" s="108"/>
      <c r="C422" s="108"/>
    </row>
    <row r="423" spans="2:3" ht="15.75" customHeight="1" x14ac:dyDescent="0.25">
      <c r="B423" s="108"/>
      <c r="C423" s="108"/>
    </row>
    <row r="424" spans="2:3" ht="15.75" customHeight="1" x14ac:dyDescent="0.25">
      <c r="B424" s="108"/>
      <c r="C424" s="108"/>
    </row>
    <row r="425" spans="2:3" ht="15.75" customHeight="1" x14ac:dyDescent="0.25">
      <c r="B425" s="108"/>
      <c r="C425" s="108"/>
    </row>
    <row r="426" spans="2:3" ht="15.75" customHeight="1" x14ac:dyDescent="0.25">
      <c r="B426" s="108"/>
      <c r="C426" s="108"/>
    </row>
    <row r="427" spans="2:3" ht="15.75" customHeight="1" x14ac:dyDescent="0.25">
      <c r="B427" s="108"/>
      <c r="C427" s="108"/>
    </row>
    <row r="428" spans="2:3" ht="15.75" customHeight="1" x14ac:dyDescent="0.25">
      <c r="B428" s="108"/>
      <c r="C428" s="108"/>
    </row>
    <row r="429" spans="2:3" ht="15.75" customHeight="1" x14ac:dyDescent="0.25">
      <c r="B429" s="108"/>
      <c r="C429" s="108"/>
    </row>
    <row r="430" spans="2:3" ht="15.75" customHeight="1" x14ac:dyDescent="0.25">
      <c r="B430" s="108"/>
      <c r="C430" s="108"/>
    </row>
    <row r="431" spans="2:3" ht="15.75" customHeight="1" x14ac:dyDescent="0.25">
      <c r="B431" s="108"/>
      <c r="C431" s="108"/>
    </row>
    <row r="432" spans="2:3" ht="15.75" customHeight="1" x14ac:dyDescent="0.25">
      <c r="B432" s="108"/>
      <c r="C432" s="108"/>
    </row>
    <row r="433" spans="2:3" ht="15.75" customHeight="1" x14ac:dyDescent="0.25">
      <c r="B433" s="108"/>
      <c r="C433" s="108"/>
    </row>
    <row r="434" spans="2:3" ht="15.75" customHeight="1" x14ac:dyDescent="0.25">
      <c r="B434" s="108"/>
      <c r="C434" s="108"/>
    </row>
    <row r="435" spans="2:3" ht="15.75" customHeight="1" x14ac:dyDescent="0.25">
      <c r="B435" s="108"/>
      <c r="C435" s="108"/>
    </row>
    <row r="436" spans="2:3" ht="15.75" customHeight="1" x14ac:dyDescent="0.25">
      <c r="B436" s="108"/>
      <c r="C436" s="108"/>
    </row>
    <row r="437" spans="2:3" ht="15.75" customHeight="1" x14ac:dyDescent="0.25">
      <c r="B437" s="108"/>
      <c r="C437" s="108"/>
    </row>
    <row r="438" spans="2:3" ht="15.75" customHeight="1" x14ac:dyDescent="0.25">
      <c r="B438" s="108"/>
      <c r="C438" s="108"/>
    </row>
    <row r="439" spans="2:3" ht="15.75" customHeight="1" x14ac:dyDescent="0.25">
      <c r="B439" s="108"/>
      <c r="C439" s="108"/>
    </row>
    <row r="440" spans="2:3" ht="15.75" customHeight="1" x14ac:dyDescent="0.25">
      <c r="B440" s="108"/>
      <c r="C440" s="108"/>
    </row>
    <row r="441" spans="2:3" ht="15.75" customHeight="1" x14ac:dyDescent="0.25">
      <c r="B441" s="108"/>
      <c r="C441" s="108"/>
    </row>
    <row r="442" spans="2:3" ht="15.75" customHeight="1" x14ac:dyDescent="0.25">
      <c r="B442" s="108"/>
      <c r="C442" s="108"/>
    </row>
    <row r="443" spans="2:3" ht="15.75" customHeight="1" x14ac:dyDescent="0.25">
      <c r="B443" s="108"/>
      <c r="C443" s="108"/>
    </row>
    <row r="444" spans="2:3" ht="15.75" customHeight="1" x14ac:dyDescent="0.25">
      <c r="B444" s="108"/>
      <c r="C444" s="108"/>
    </row>
    <row r="445" spans="2:3" ht="15.75" customHeight="1" x14ac:dyDescent="0.25">
      <c r="B445" s="108"/>
      <c r="C445" s="108"/>
    </row>
    <row r="446" spans="2:3" ht="15.75" customHeight="1" x14ac:dyDescent="0.25">
      <c r="B446" s="108"/>
      <c r="C446" s="108"/>
    </row>
    <row r="447" spans="2:3" ht="15.75" customHeight="1" x14ac:dyDescent="0.25">
      <c r="B447" s="108"/>
      <c r="C447" s="108"/>
    </row>
    <row r="448" spans="2:3" ht="15.75" customHeight="1" x14ac:dyDescent="0.25">
      <c r="B448" s="108"/>
      <c r="C448" s="108"/>
    </row>
    <row r="449" spans="2:3" ht="15.75" customHeight="1" x14ac:dyDescent="0.25">
      <c r="B449" s="108"/>
      <c r="C449" s="108"/>
    </row>
    <row r="450" spans="2:3" ht="15.75" customHeight="1" x14ac:dyDescent="0.25">
      <c r="B450" s="108"/>
      <c r="C450" s="108"/>
    </row>
    <row r="451" spans="2:3" ht="15.75" customHeight="1" x14ac:dyDescent="0.25">
      <c r="B451" s="108"/>
      <c r="C451" s="108"/>
    </row>
    <row r="452" spans="2:3" ht="15.75" customHeight="1" x14ac:dyDescent="0.25">
      <c r="B452" s="108"/>
      <c r="C452" s="108"/>
    </row>
    <row r="453" spans="2:3" ht="15.75" customHeight="1" x14ac:dyDescent="0.25">
      <c r="B453" s="108"/>
      <c r="C453" s="108"/>
    </row>
    <row r="454" spans="2:3" ht="15.75" customHeight="1" x14ac:dyDescent="0.25">
      <c r="B454" s="108"/>
      <c r="C454" s="108"/>
    </row>
    <row r="455" spans="2:3" ht="15.75" customHeight="1" x14ac:dyDescent="0.25">
      <c r="B455" s="108"/>
      <c r="C455" s="108"/>
    </row>
    <row r="456" spans="2:3" ht="15.75" customHeight="1" x14ac:dyDescent="0.25">
      <c r="B456" s="108"/>
      <c r="C456" s="108"/>
    </row>
    <row r="457" spans="2:3" ht="15.75" customHeight="1" x14ac:dyDescent="0.25">
      <c r="B457" s="108"/>
      <c r="C457" s="108"/>
    </row>
    <row r="458" spans="2:3" ht="15.75" customHeight="1" x14ac:dyDescent="0.25">
      <c r="B458" s="108"/>
      <c r="C458" s="108"/>
    </row>
    <row r="459" spans="2:3" ht="15.75" customHeight="1" x14ac:dyDescent="0.25">
      <c r="B459" s="108"/>
      <c r="C459" s="108"/>
    </row>
    <row r="460" spans="2:3" ht="15.75" customHeight="1" x14ac:dyDescent="0.25">
      <c r="B460" s="108"/>
      <c r="C460" s="108"/>
    </row>
    <row r="461" spans="2:3" ht="15.75" customHeight="1" x14ac:dyDescent="0.25">
      <c r="B461" s="108"/>
      <c r="C461" s="108"/>
    </row>
    <row r="462" spans="2:3" ht="15.75" customHeight="1" x14ac:dyDescent="0.25">
      <c r="B462" s="108"/>
      <c r="C462" s="108"/>
    </row>
    <row r="463" spans="2:3" ht="15.75" customHeight="1" x14ac:dyDescent="0.25">
      <c r="B463" s="108"/>
      <c r="C463" s="108"/>
    </row>
    <row r="464" spans="2:3" ht="15.75" customHeight="1" x14ac:dyDescent="0.25">
      <c r="B464" s="108"/>
      <c r="C464" s="108"/>
    </row>
    <row r="465" spans="2:3" ht="15.75" customHeight="1" x14ac:dyDescent="0.25">
      <c r="B465" s="108"/>
      <c r="C465" s="108"/>
    </row>
    <row r="466" spans="2:3" ht="15.75" customHeight="1" x14ac:dyDescent="0.25">
      <c r="B466" s="108"/>
      <c r="C466" s="108"/>
    </row>
    <row r="467" spans="2:3" ht="15.75" customHeight="1" x14ac:dyDescent="0.25">
      <c r="B467" s="108"/>
      <c r="C467" s="108"/>
    </row>
    <row r="468" spans="2:3" ht="15.75" customHeight="1" x14ac:dyDescent="0.25">
      <c r="B468" s="108"/>
      <c r="C468" s="108"/>
    </row>
    <row r="469" spans="2:3" ht="15.75" customHeight="1" x14ac:dyDescent="0.25">
      <c r="B469" s="108"/>
      <c r="C469" s="108"/>
    </row>
    <row r="470" spans="2:3" ht="15.75" customHeight="1" x14ac:dyDescent="0.25">
      <c r="B470" s="108"/>
      <c r="C470" s="108"/>
    </row>
    <row r="471" spans="2:3" ht="15.75" customHeight="1" x14ac:dyDescent="0.25">
      <c r="B471" s="108"/>
      <c r="C471" s="108"/>
    </row>
    <row r="472" spans="2:3" ht="15.75" customHeight="1" x14ac:dyDescent="0.25">
      <c r="B472" s="108"/>
      <c r="C472" s="108"/>
    </row>
    <row r="473" spans="2:3" ht="15.75" customHeight="1" x14ac:dyDescent="0.25">
      <c r="B473" s="108"/>
      <c r="C473" s="108"/>
    </row>
    <row r="474" spans="2:3" ht="15.75" customHeight="1" x14ac:dyDescent="0.25">
      <c r="B474" s="108"/>
      <c r="C474" s="108"/>
    </row>
    <row r="475" spans="2:3" ht="15.75" customHeight="1" x14ac:dyDescent="0.25">
      <c r="B475" s="108"/>
      <c r="C475" s="108"/>
    </row>
    <row r="476" spans="2:3" ht="15.75" customHeight="1" x14ac:dyDescent="0.25">
      <c r="B476" s="108"/>
      <c r="C476" s="108"/>
    </row>
    <row r="477" spans="2:3" ht="15.75" customHeight="1" x14ac:dyDescent="0.25">
      <c r="B477" s="108"/>
      <c r="C477" s="108"/>
    </row>
    <row r="478" spans="2:3" ht="15.75" customHeight="1" x14ac:dyDescent="0.25">
      <c r="B478" s="108"/>
      <c r="C478" s="108"/>
    </row>
    <row r="479" spans="2:3" ht="15.75" customHeight="1" x14ac:dyDescent="0.25">
      <c r="B479" s="108"/>
      <c r="C479" s="108"/>
    </row>
    <row r="480" spans="2:3" ht="15.75" customHeight="1" x14ac:dyDescent="0.25">
      <c r="B480" s="108"/>
      <c r="C480" s="108"/>
    </row>
    <row r="481" spans="2:3" ht="15.75" customHeight="1" x14ac:dyDescent="0.25">
      <c r="B481" s="108"/>
      <c r="C481" s="108"/>
    </row>
    <row r="482" spans="2:3" ht="15.75" customHeight="1" x14ac:dyDescent="0.25">
      <c r="B482" s="108"/>
      <c r="C482" s="108"/>
    </row>
    <row r="483" spans="2:3" ht="15.75" customHeight="1" x14ac:dyDescent="0.25">
      <c r="B483" s="108"/>
      <c r="C483" s="108"/>
    </row>
    <row r="484" spans="2:3" ht="15.75" customHeight="1" x14ac:dyDescent="0.25">
      <c r="B484" s="108"/>
      <c r="C484" s="108"/>
    </row>
    <row r="485" spans="2:3" ht="15.75" customHeight="1" x14ac:dyDescent="0.25">
      <c r="B485" s="108"/>
      <c r="C485" s="108"/>
    </row>
    <row r="486" spans="2:3" ht="15.75" customHeight="1" x14ac:dyDescent="0.25">
      <c r="B486" s="108"/>
      <c r="C486" s="108"/>
    </row>
    <row r="487" spans="2:3" ht="15.75" customHeight="1" x14ac:dyDescent="0.25">
      <c r="B487" s="108"/>
      <c r="C487" s="108"/>
    </row>
    <row r="488" spans="2:3" ht="15.75" customHeight="1" x14ac:dyDescent="0.25">
      <c r="B488" s="108"/>
      <c r="C488" s="108"/>
    </row>
    <row r="489" spans="2:3" ht="15.75" customHeight="1" x14ac:dyDescent="0.25">
      <c r="B489" s="108"/>
      <c r="C489" s="108"/>
    </row>
    <row r="490" spans="2:3" ht="15.75" customHeight="1" x14ac:dyDescent="0.25">
      <c r="B490" s="108"/>
      <c r="C490" s="108"/>
    </row>
    <row r="491" spans="2:3" ht="15.75" customHeight="1" x14ac:dyDescent="0.25">
      <c r="B491" s="108"/>
      <c r="C491" s="108"/>
    </row>
    <row r="492" spans="2:3" ht="15.75" customHeight="1" x14ac:dyDescent="0.25">
      <c r="B492" s="108"/>
      <c r="C492" s="108"/>
    </row>
    <row r="493" spans="2:3" ht="15.75" customHeight="1" x14ac:dyDescent="0.25">
      <c r="B493" s="108"/>
      <c r="C493" s="108"/>
    </row>
    <row r="494" spans="2:3" ht="15.75" customHeight="1" x14ac:dyDescent="0.25">
      <c r="B494" s="108"/>
      <c r="C494" s="108"/>
    </row>
    <row r="495" spans="2:3" ht="15.75" customHeight="1" x14ac:dyDescent="0.25">
      <c r="B495" s="108"/>
      <c r="C495" s="108"/>
    </row>
    <row r="496" spans="2:3" ht="15.75" customHeight="1" x14ac:dyDescent="0.25">
      <c r="B496" s="108"/>
      <c r="C496" s="108"/>
    </row>
    <row r="497" spans="2:3" ht="15.75" customHeight="1" x14ac:dyDescent="0.25">
      <c r="B497" s="108"/>
      <c r="C497" s="108"/>
    </row>
    <row r="498" spans="2:3" ht="15.75" customHeight="1" x14ac:dyDescent="0.25">
      <c r="B498" s="108"/>
      <c r="C498" s="108"/>
    </row>
    <row r="499" spans="2:3" ht="15.75" customHeight="1" x14ac:dyDescent="0.25">
      <c r="B499" s="108"/>
      <c r="C499" s="108"/>
    </row>
    <row r="500" spans="2:3" ht="15.75" customHeight="1" x14ac:dyDescent="0.25">
      <c r="B500" s="108"/>
      <c r="C500" s="108"/>
    </row>
    <row r="501" spans="2:3" ht="15.75" customHeight="1" x14ac:dyDescent="0.25">
      <c r="B501" s="108"/>
      <c r="C501" s="108"/>
    </row>
    <row r="502" spans="2:3" ht="15.75" customHeight="1" x14ac:dyDescent="0.25">
      <c r="B502" s="108"/>
      <c r="C502" s="108"/>
    </row>
    <row r="503" spans="2:3" ht="15.75" customHeight="1" x14ac:dyDescent="0.25">
      <c r="B503" s="108"/>
      <c r="C503" s="108"/>
    </row>
    <row r="504" spans="2:3" ht="15.75" customHeight="1" x14ac:dyDescent="0.25">
      <c r="B504" s="108"/>
      <c r="C504" s="108"/>
    </row>
    <row r="505" spans="2:3" ht="15.75" customHeight="1" x14ac:dyDescent="0.25">
      <c r="B505" s="108"/>
      <c r="C505" s="108"/>
    </row>
    <row r="506" spans="2:3" ht="15.75" customHeight="1" x14ac:dyDescent="0.25">
      <c r="B506" s="108"/>
      <c r="C506" s="108"/>
    </row>
    <row r="507" spans="2:3" ht="15.75" customHeight="1" x14ac:dyDescent="0.25">
      <c r="B507" s="108"/>
      <c r="C507" s="108"/>
    </row>
    <row r="508" spans="2:3" ht="15.75" customHeight="1" x14ac:dyDescent="0.25">
      <c r="B508" s="108"/>
      <c r="C508" s="108"/>
    </row>
    <row r="509" spans="2:3" ht="15.75" customHeight="1" x14ac:dyDescent="0.25">
      <c r="B509" s="108"/>
      <c r="C509" s="108"/>
    </row>
    <row r="510" spans="2:3" ht="15.75" customHeight="1" x14ac:dyDescent="0.25">
      <c r="B510" s="108"/>
      <c r="C510" s="108"/>
    </row>
    <row r="511" spans="2:3" ht="15.75" customHeight="1" x14ac:dyDescent="0.25">
      <c r="B511" s="108"/>
      <c r="C511" s="108"/>
    </row>
    <row r="512" spans="2:3" ht="15.75" customHeight="1" x14ac:dyDescent="0.25">
      <c r="B512" s="108"/>
      <c r="C512" s="108"/>
    </row>
    <row r="513" spans="2:3" ht="15.75" customHeight="1" x14ac:dyDescent="0.25">
      <c r="B513" s="108"/>
      <c r="C513" s="108"/>
    </row>
    <row r="514" spans="2:3" ht="15.75" customHeight="1" x14ac:dyDescent="0.25">
      <c r="B514" s="108"/>
      <c r="C514" s="108"/>
    </row>
    <row r="515" spans="2:3" ht="15.75" customHeight="1" x14ac:dyDescent="0.25">
      <c r="B515" s="108"/>
      <c r="C515" s="108"/>
    </row>
    <row r="516" spans="2:3" ht="15.75" customHeight="1" x14ac:dyDescent="0.25">
      <c r="B516" s="108"/>
      <c r="C516" s="108"/>
    </row>
    <row r="517" spans="2:3" ht="15.75" customHeight="1" x14ac:dyDescent="0.25">
      <c r="B517" s="108"/>
      <c r="C517" s="108"/>
    </row>
    <row r="518" spans="2:3" ht="15.75" customHeight="1" x14ac:dyDescent="0.25">
      <c r="B518" s="108"/>
      <c r="C518" s="108"/>
    </row>
    <row r="519" spans="2:3" ht="15.75" customHeight="1" x14ac:dyDescent="0.25">
      <c r="B519" s="108"/>
      <c r="C519" s="108"/>
    </row>
    <row r="520" spans="2:3" ht="15.75" customHeight="1" x14ac:dyDescent="0.25">
      <c r="B520" s="108"/>
      <c r="C520" s="108"/>
    </row>
    <row r="521" spans="2:3" ht="15.75" customHeight="1" x14ac:dyDescent="0.25">
      <c r="B521" s="108"/>
      <c r="C521" s="108"/>
    </row>
    <row r="522" spans="2:3" ht="15.75" customHeight="1" x14ac:dyDescent="0.25">
      <c r="B522" s="108"/>
      <c r="C522" s="108"/>
    </row>
    <row r="523" spans="2:3" ht="15.75" customHeight="1" x14ac:dyDescent="0.25">
      <c r="B523" s="108"/>
      <c r="C523" s="108"/>
    </row>
    <row r="524" spans="2:3" ht="15.75" customHeight="1" x14ac:dyDescent="0.25">
      <c r="B524" s="108"/>
      <c r="C524" s="108"/>
    </row>
    <row r="525" spans="2:3" ht="15.75" customHeight="1" x14ac:dyDescent="0.25">
      <c r="B525" s="108"/>
      <c r="C525" s="108"/>
    </row>
    <row r="526" spans="2:3" ht="15.75" customHeight="1" x14ac:dyDescent="0.25">
      <c r="B526" s="108"/>
      <c r="C526" s="108"/>
    </row>
    <row r="527" spans="2:3" ht="15.75" customHeight="1" x14ac:dyDescent="0.25">
      <c r="B527" s="108"/>
      <c r="C527" s="108"/>
    </row>
    <row r="528" spans="2:3" ht="15.75" customHeight="1" x14ac:dyDescent="0.25">
      <c r="B528" s="108"/>
      <c r="C528" s="108"/>
    </row>
    <row r="529" spans="2:3" ht="15.75" customHeight="1" x14ac:dyDescent="0.25">
      <c r="B529" s="108"/>
      <c r="C529" s="108"/>
    </row>
    <row r="530" spans="2:3" ht="15.75" customHeight="1" x14ac:dyDescent="0.25">
      <c r="B530" s="108"/>
      <c r="C530" s="108"/>
    </row>
    <row r="531" spans="2:3" ht="15.75" customHeight="1" x14ac:dyDescent="0.25">
      <c r="B531" s="108"/>
      <c r="C531" s="108"/>
    </row>
    <row r="532" spans="2:3" ht="15.75" customHeight="1" x14ac:dyDescent="0.25">
      <c r="B532" s="108"/>
      <c r="C532" s="108"/>
    </row>
    <row r="533" spans="2:3" ht="15.75" customHeight="1" x14ac:dyDescent="0.25">
      <c r="B533" s="108"/>
      <c r="C533" s="108"/>
    </row>
    <row r="534" spans="2:3" ht="15.75" customHeight="1" x14ac:dyDescent="0.25">
      <c r="B534" s="108"/>
      <c r="C534" s="108"/>
    </row>
    <row r="535" spans="2:3" ht="15.75" customHeight="1" x14ac:dyDescent="0.25">
      <c r="B535" s="108"/>
      <c r="C535" s="108"/>
    </row>
    <row r="536" spans="2:3" ht="15.75" customHeight="1" x14ac:dyDescent="0.25">
      <c r="B536" s="108"/>
      <c r="C536" s="108"/>
    </row>
    <row r="537" spans="2:3" ht="15.75" customHeight="1" x14ac:dyDescent="0.25">
      <c r="B537" s="108"/>
      <c r="C537" s="108"/>
    </row>
    <row r="538" spans="2:3" ht="15.75" customHeight="1" x14ac:dyDescent="0.25">
      <c r="B538" s="108"/>
      <c r="C538" s="108"/>
    </row>
    <row r="539" spans="2:3" ht="15.75" customHeight="1" x14ac:dyDescent="0.25">
      <c r="B539" s="108"/>
      <c r="C539" s="108"/>
    </row>
    <row r="540" spans="2:3" ht="15.75" customHeight="1" x14ac:dyDescent="0.25">
      <c r="B540" s="108"/>
      <c r="C540" s="108"/>
    </row>
    <row r="541" spans="2:3" ht="15.75" customHeight="1" x14ac:dyDescent="0.25">
      <c r="B541" s="108"/>
      <c r="C541" s="108"/>
    </row>
    <row r="542" spans="2:3" ht="15.75" customHeight="1" x14ac:dyDescent="0.25">
      <c r="B542" s="108"/>
      <c r="C542" s="108"/>
    </row>
    <row r="543" spans="2:3" ht="15.75" customHeight="1" x14ac:dyDescent="0.25">
      <c r="B543" s="108"/>
      <c r="C543" s="108"/>
    </row>
    <row r="544" spans="2:3" ht="15.75" customHeight="1" x14ac:dyDescent="0.25">
      <c r="B544" s="108"/>
      <c r="C544" s="108"/>
    </row>
    <row r="545" spans="2:3" ht="15.75" customHeight="1" x14ac:dyDescent="0.25">
      <c r="B545" s="108"/>
      <c r="C545" s="108"/>
    </row>
    <row r="546" spans="2:3" ht="15.75" customHeight="1" x14ac:dyDescent="0.25">
      <c r="B546" s="108"/>
      <c r="C546" s="108"/>
    </row>
    <row r="547" spans="2:3" ht="15.75" customHeight="1" x14ac:dyDescent="0.25">
      <c r="B547" s="108"/>
      <c r="C547" s="108"/>
    </row>
    <row r="548" spans="2:3" ht="15.75" customHeight="1" x14ac:dyDescent="0.25">
      <c r="B548" s="108"/>
      <c r="C548" s="108"/>
    </row>
    <row r="549" spans="2:3" ht="15.75" customHeight="1" x14ac:dyDescent="0.25">
      <c r="B549" s="108"/>
      <c r="C549" s="108"/>
    </row>
    <row r="550" spans="2:3" ht="15.75" customHeight="1" x14ac:dyDescent="0.25">
      <c r="B550" s="108"/>
      <c r="C550" s="108"/>
    </row>
    <row r="551" spans="2:3" ht="15.75" customHeight="1" x14ac:dyDescent="0.25">
      <c r="B551" s="108"/>
      <c r="C551" s="108"/>
    </row>
    <row r="552" spans="2:3" ht="15.75" customHeight="1" x14ac:dyDescent="0.25">
      <c r="B552" s="108"/>
      <c r="C552" s="108"/>
    </row>
    <row r="553" spans="2:3" ht="15.75" customHeight="1" x14ac:dyDescent="0.25">
      <c r="B553" s="108"/>
      <c r="C553" s="108"/>
    </row>
    <row r="554" spans="2:3" ht="15.75" customHeight="1" x14ac:dyDescent="0.25">
      <c r="B554" s="108"/>
      <c r="C554" s="108"/>
    </row>
    <row r="555" spans="2:3" ht="15.75" customHeight="1" x14ac:dyDescent="0.25">
      <c r="B555" s="108"/>
      <c r="C555" s="108"/>
    </row>
    <row r="556" spans="2:3" ht="15.75" customHeight="1" x14ac:dyDescent="0.25">
      <c r="B556" s="108"/>
      <c r="C556" s="108"/>
    </row>
    <row r="557" spans="2:3" ht="15.75" customHeight="1" x14ac:dyDescent="0.25">
      <c r="B557" s="108"/>
      <c r="C557" s="108"/>
    </row>
    <row r="558" spans="2:3" ht="15.75" customHeight="1" x14ac:dyDescent="0.25">
      <c r="B558" s="108"/>
      <c r="C558" s="108"/>
    </row>
    <row r="559" spans="2:3" ht="15.75" customHeight="1" x14ac:dyDescent="0.25">
      <c r="B559" s="108"/>
      <c r="C559" s="108"/>
    </row>
    <row r="560" spans="2:3" ht="15.75" customHeight="1" x14ac:dyDescent="0.25">
      <c r="B560" s="108"/>
      <c r="C560" s="108"/>
    </row>
    <row r="561" spans="2:3" ht="15.75" customHeight="1" x14ac:dyDescent="0.25">
      <c r="B561" s="108"/>
      <c r="C561" s="108"/>
    </row>
    <row r="562" spans="2:3" ht="15.75" customHeight="1" x14ac:dyDescent="0.25">
      <c r="B562" s="108"/>
      <c r="C562" s="108"/>
    </row>
    <row r="563" spans="2:3" ht="15.75" customHeight="1" x14ac:dyDescent="0.25">
      <c r="B563" s="108"/>
      <c r="C563" s="108"/>
    </row>
    <row r="564" spans="2:3" ht="15.75" customHeight="1" x14ac:dyDescent="0.25">
      <c r="B564" s="108"/>
      <c r="C564" s="108"/>
    </row>
    <row r="565" spans="2:3" ht="15.75" customHeight="1" x14ac:dyDescent="0.25">
      <c r="B565" s="108"/>
      <c r="C565" s="108"/>
    </row>
    <row r="566" spans="2:3" ht="15.75" customHeight="1" x14ac:dyDescent="0.25">
      <c r="B566" s="108"/>
      <c r="C566" s="108"/>
    </row>
    <row r="567" spans="2:3" ht="15.75" customHeight="1" x14ac:dyDescent="0.25">
      <c r="B567" s="108"/>
      <c r="C567" s="108"/>
    </row>
    <row r="568" spans="2:3" ht="15.75" customHeight="1" x14ac:dyDescent="0.25">
      <c r="B568" s="108"/>
      <c r="C568" s="108"/>
    </row>
    <row r="569" spans="2:3" ht="15.75" customHeight="1" x14ac:dyDescent="0.25">
      <c r="B569" s="108"/>
      <c r="C569" s="108"/>
    </row>
    <row r="570" spans="2:3" ht="15.75" customHeight="1" x14ac:dyDescent="0.25">
      <c r="B570" s="108"/>
      <c r="C570" s="108"/>
    </row>
    <row r="571" spans="2:3" ht="15.75" customHeight="1" x14ac:dyDescent="0.25">
      <c r="B571" s="108"/>
      <c r="C571" s="108"/>
    </row>
    <row r="572" spans="2:3" ht="15.75" customHeight="1" x14ac:dyDescent="0.25">
      <c r="B572" s="108"/>
      <c r="C572" s="108"/>
    </row>
    <row r="573" spans="2:3" ht="15.75" customHeight="1" x14ac:dyDescent="0.25">
      <c r="B573" s="108"/>
      <c r="C573" s="108"/>
    </row>
    <row r="574" spans="2:3" ht="15.75" customHeight="1" x14ac:dyDescent="0.25">
      <c r="B574" s="108"/>
      <c r="C574" s="108"/>
    </row>
    <row r="575" spans="2:3" ht="15.75" customHeight="1" x14ac:dyDescent="0.25">
      <c r="B575" s="108"/>
      <c r="C575" s="108"/>
    </row>
    <row r="576" spans="2:3" ht="15.75" customHeight="1" x14ac:dyDescent="0.25">
      <c r="B576" s="108"/>
      <c r="C576" s="108"/>
    </row>
    <row r="577" spans="2:3" ht="15.75" customHeight="1" x14ac:dyDescent="0.25">
      <c r="B577" s="108"/>
      <c r="C577" s="108"/>
    </row>
    <row r="578" spans="2:3" ht="15.75" customHeight="1" x14ac:dyDescent="0.25">
      <c r="B578" s="108"/>
      <c r="C578" s="108"/>
    </row>
    <row r="579" spans="2:3" ht="15.75" customHeight="1" x14ac:dyDescent="0.25">
      <c r="B579" s="108"/>
      <c r="C579" s="108"/>
    </row>
    <row r="580" spans="2:3" ht="15.75" customHeight="1" x14ac:dyDescent="0.25">
      <c r="B580" s="108"/>
      <c r="C580" s="108"/>
    </row>
    <row r="581" spans="2:3" ht="15.75" customHeight="1" x14ac:dyDescent="0.25">
      <c r="B581" s="108"/>
      <c r="C581" s="108"/>
    </row>
    <row r="582" spans="2:3" ht="15.75" customHeight="1" x14ac:dyDescent="0.25">
      <c r="B582" s="108"/>
      <c r="C582" s="108"/>
    </row>
    <row r="583" spans="2:3" ht="15.75" customHeight="1" x14ac:dyDescent="0.25">
      <c r="B583" s="108"/>
      <c r="C583" s="108"/>
    </row>
    <row r="584" spans="2:3" ht="15.75" customHeight="1" x14ac:dyDescent="0.25">
      <c r="B584" s="108"/>
      <c r="C584" s="108"/>
    </row>
    <row r="585" spans="2:3" ht="15.75" customHeight="1" x14ac:dyDescent="0.25">
      <c r="B585" s="108"/>
      <c r="C585" s="108"/>
    </row>
    <row r="586" spans="2:3" ht="15.75" customHeight="1" x14ac:dyDescent="0.25">
      <c r="B586" s="108"/>
      <c r="C586" s="108"/>
    </row>
    <row r="587" spans="2:3" ht="15.75" customHeight="1" x14ac:dyDescent="0.25">
      <c r="B587" s="108"/>
      <c r="C587" s="108"/>
    </row>
    <row r="588" spans="2:3" ht="15.75" customHeight="1" x14ac:dyDescent="0.25">
      <c r="B588" s="108"/>
      <c r="C588" s="108"/>
    </row>
    <row r="589" spans="2:3" ht="15.75" customHeight="1" x14ac:dyDescent="0.25">
      <c r="B589" s="108"/>
      <c r="C589" s="108"/>
    </row>
    <row r="590" spans="2:3" ht="15.75" customHeight="1" x14ac:dyDescent="0.25">
      <c r="B590" s="108"/>
      <c r="C590" s="108"/>
    </row>
    <row r="591" spans="2:3" ht="15.75" customHeight="1" x14ac:dyDescent="0.25">
      <c r="B591" s="108"/>
      <c r="C591" s="108"/>
    </row>
    <row r="592" spans="2:3" ht="15.75" customHeight="1" x14ac:dyDescent="0.25">
      <c r="B592" s="108"/>
      <c r="C592" s="108"/>
    </row>
    <row r="593" spans="2:3" ht="15.75" customHeight="1" x14ac:dyDescent="0.25">
      <c r="B593" s="108"/>
      <c r="C593" s="108"/>
    </row>
    <row r="594" spans="2:3" ht="15.75" customHeight="1" x14ac:dyDescent="0.25">
      <c r="B594" s="108"/>
      <c r="C594" s="108"/>
    </row>
    <row r="595" spans="2:3" ht="15.75" customHeight="1" x14ac:dyDescent="0.25">
      <c r="B595" s="108"/>
      <c r="C595" s="108"/>
    </row>
    <row r="596" spans="2:3" ht="15.75" customHeight="1" x14ac:dyDescent="0.25">
      <c r="B596" s="108"/>
      <c r="C596" s="108"/>
    </row>
    <row r="597" spans="2:3" ht="15.75" customHeight="1" x14ac:dyDescent="0.25">
      <c r="B597" s="108"/>
      <c r="C597" s="108"/>
    </row>
    <row r="598" spans="2:3" ht="15.75" customHeight="1" x14ac:dyDescent="0.25">
      <c r="B598" s="108"/>
      <c r="C598" s="108"/>
    </row>
    <row r="599" spans="2:3" ht="15.75" customHeight="1" x14ac:dyDescent="0.25">
      <c r="B599" s="108"/>
      <c r="C599" s="108"/>
    </row>
    <row r="600" spans="2:3" ht="15.75" customHeight="1" x14ac:dyDescent="0.25">
      <c r="B600" s="108"/>
      <c r="C600" s="108"/>
    </row>
    <row r="601" spans="2:3" ht="15.75" customHeight="1" x14ac:dyDescent="0.25">
      <c r="B601" s="108"/>
      <c r="C601" s="108"/>
    </row>
    <row r="602" spans="2:3" ht="15.75" customHeight="1" x14ac:dyDescent="0.25">
      <c r="B602" s="108"/>
      <c r="C602" s="108"/>
    </row>
    <row r="603" spans="2:3" ht="15.75" customHeight="1" x14ac:dyDescent="0.25">
      <c r="B603" s="108"/>
      <c r="C603" s="108"/>
    </row>
    <row r="604" spans="2:3" ht="15.75" customHeight="1" x14ac:dyDescent="0.25">
      <c r="B604" s="108"/>
      <c r="C604" s="108"/>
    </row>
    <row r="605" spans="2:3" ht="15.75" customHeight="1" x14ac:dyDescent="0.25">
      <c r="B605" s="108"/>
      <c r="C605" s="108"/>
    </row>
    <row r="606" spans="2:3" ht="15.75" customHeight="1" x14ac:dyDescent="0.25">
      <c r="B606" s="108"/>
      <c r="C606" s="108"/>
    </row>
    <row r="607" spans="2:3" ht="15.75" customHeight="1" x14ac:dyDescent="0.25">
      <c r="B607" s="108"/>
      <c r="C607" s="108"/>
    </row>
    <row r="608" spans="2:3" ht="15.75" customHeight="1" x14ac:dyDescent="0.25">
      <c r="B608" s="108"/>
      <c r="C608" s="108"/>
    </row>
    <row r="609" spans="2:3" ht="15.75" customHeight="1" x14ac:dyDescent="0.25">
      <c r="B609" s="108"/>
      <c r="C609" s="108"/>
    </row>
    <row r="610" spans="2:3" ht="15.75" customHeight="1" x14ac:dyDescent="0.25">
      <c r="B610" s="108"/>
      <c r="C610" s="108"/>
    </row>
    <row r="611" spans="2:3" ht="15.75" customHeight="1" x14ac:dyDescent="0.25">
      <c r="B611" s="108"/>
      <c r="C611" s="108"/>
    </row>
    <row r="612" spans="2:3" ht="15.75" customHeight="1" x14ac:dyDescent="0.25">
      <c r="B612" s="108"/>
      <c r="C612" s="108"/>
    </row>
    <row r="613" spans="2:3" ht="15.75" customHeight="1" x14ac:dyDescent="0.25">
      <c r="B613" s="108"/>
      <c r="C613" s="108"/>
    </row>
    <row r="614" spans="2:3" ht="15.75" customHeight="1" x14ac:dyDescent="0.25">
      <c r="B614" s="108"/>
      <c r="C614" s="108"/>
    </row>
    <row r="615" spans="2:3" ht="15.75" customHeight="1" x14ac:dyDescent="0.25">
      <c r="B615" s="108"/>
      <c r="C615" s="108"/>
    </row>
    <row r="616" spans="2:3" ht="15.75" customHeight="1" x14ac:dyDescent="0.25">
      <c r="B616" s="108"/>
      <c r="C616" s="108"/>
    </row>
    <row r="617" spans="2:3" ht="15.75" customHeight="1" x14ac:dyDescent="0.25">
      <c r="B617" s="108"/>
      <c r="C617" s="108"/>
    </row>
    <row r="618" spans="2:3" ht="15.75" customHeight="1" x14ac:dyDescent="0.25">
      <c r="B618" s="108"/>
      <c r="C618" s="108"/>
    </row>
    <row r="619" spans="2:3" ht="15.75" customHeight="1" x14ac:dyDescent="0.25">
      <c r="B619" s="108"/>
      <c r="C619" s="108"/>
    </row>
    <row r="620" spans="2:3" ht="15.75" customHeight="1" x14ac:dyDescent="0.25">
      <c r="B620" s="108"/>
      <c r="C620" s="108"/>
    </row>
    <row r="621" spans="2:3" ht="15.75" customHeight="1" x14ac:dyDescent="0.25">
      <c r="B621" s="108"/>
      <c r="C621" s="108"/>
    </row>
    <row r="622" spans="2:3" ht="15.75" customHeight="1" x14ac:dyDescent="0.25">
      <c r="B622" s="108"/>
      <c r="C622" s="108"/>
    </row>
    <row r="623" spans="2:3" ht="15.75" customHeight="1" x14ac:dyDescent="0.25">
      <c r="B623" s="108"/>
      <c r="C623" s="108"/>
    </row>
    <row r="624" spans="2:3" ht="15.75" customHeight="1" x14ac:dyDescent="0.25">
      <c r="B624" s="108"/>
      <c r="C624" s="108"/>
    </row>
    <row r="625" spans="2:3" ht="15.75" customHeight="1" x14ac:dyDescent="0.25">
      <c r="B625" s="108"/>
      <c r="C625" s="108"/>
    </row>
    <row r="626" spans="2:3" ht="15.75" customHeight="1" x14ac:dyDescent="0.25">
      <c r="B626" s="108"/>
      <c r="C626" s="108"/>
    </row>
    <row r="627" spans="2:3" ht="15.75" customHeight="1" x14ac:dyDescent="0.25">
      <c r="B627" s="108"/>
      <c r="C627" s="108"/>
    </row>
    <row r="628" spans="2:3" ht="15.75" customHeight="1" x14ac:dyDescent="0.25">
      <c r="B628" s="108"/>
      <c r="C628" s="108"/>
    </row>
    <row r="629" spans="2:3" ht="15.75" customHeight="1" x14ac:dyDescent="0.25">
      <c r="B629" s="108"/>
      <c r="C629" s="108"/>
    </row>
    <row r="630" spans="2:3" ht="15.75" customHeight="1" x14ac:dyDescent="0.25">
      <c r="B630" s="108"/>
      <c r="C630" s="108"/>
    </row>
    <row r="631" spans="2:3" ht="15.75" customHeight="1" x14ac:dyDescent="0.25">
      <c r="B631" s="108"/>
      <c r="C631" s="108"/>
    </row>
    <row r="632" spans="2:3" ht="15.75" customHeight="1" x14ac:dyDescent="0.25">
      <c r="B632" s="108"/>
      <c r="C632" s="108"/>
    </row>
    <row r="633" spans="2:3" ht="15.75" customHeight="1" x14ac:dyDescent="0.25">
      <c r="B633" s="108"/>
      <c r="C633" s="108"/>
    </row>
    <row r="634" spans="2:3" ht="15.75" customHeight="1" x14ac:dyDescent="0.25">
      <c r="B634" s="108"/>
      <c r="C634" s="108"/>
    </row>
    <row r="635" spans="2:3" ht="15.75" customHeight="1" x14ac:dyDescent="0.25">
      <c r="B635" s="108"/>
      <c r="C635" s="108"/>
    </row>
    <row r="636" spans="2:3" ht="15.75" customHeight="1" x14ac:dyDescent="0.25">
      <c r="B636" s="108"/>
      <c r="C636" s="108"/>
    </row>
    <row r="637" spans="2:3" ht="15.75" customHeight="1" x14ac:dyDescent="0.25">
      <c r="B637" s="108"/>
      <c r="C637" s="108"/>
    </row>
    <row r="638" spans="2:3" ht="15.75" customHeight="1" x14ac:dyDescent="0.25">
      <c r="B638" s="108"/>
      <c r="C638" s="108"/>
    </row>
    <row r="639" spans="2:3" ht="15.75" customHeight="1" x14ac:dyDescent="0.25">
      <c r="B639" s="108"/>
      <c r="C639" s="108"/>
    </row>
    <row r="640" spans="2:3" ht="15.75" customHeight="1" x14ac:dyDescent="0.25">
      <c r="B640" s="108"/>
      <c r="C640" s="108"/>
    </row>
    <row r="641" spans="2:3" ht="15.75" customHeight="1" x14ac:dyDescent="0.25">
      <c r="B641" s="108"/>
      <c r="C641" s="108"/>
    </row>
    <row r="642" spans="2:3" ht="15.75" customHeight="1" x14ac:dyDescent="0.25">
      <c r="B642" s="108"/>
      <c r="C642" s="108"/>
    </row>
    <row r="643" spans="2:3" ht="15.75" customHeight="1" x14ac:dyDescent="0.25">
      <c r="B643" s="108"/>
      <c r="C643" s="108"/>
    </row>
    <row r="644" spans="2:3" ht="15.75" customHeight="1" x14ac:dyDescent="0.25">
      <c r="B644" s="108"/>
      <c r="C644" s="108"/>
    </row>
    <row r="645" spans="2:3" ht="15.75" customHeight="1" x14ac:dyDescent="0.25">
      <c r="B645" s="108"/>
      <c r="C645" s="108"/>
    </row>
    <row r="646" spans="2:3" ht="15.75" customHeight="1" x14ac:dyDescent="0.25">
      <c r="B646" s="108"/>
      <c r="C646" s="108"/>
    </row>
    <row r="647" spans="2:3" ht="15.75" customHeight="1" x14ac:dyDescent="0.25">
      <c r="B647" s="108"/>
      <c r="C647" s="108"/>
    </row>
    <row r="648" spans="2:3" ht="15.75" customHeight="1" x14ac:dyDescent="0.25">
      <c r="B648" s="108"/>
      <c r="C648" s="108"/>
    </row>
    <row r="649" spans="2:3" ht="15.75" customHeight="1" x14ac:dyDescent="0.25">
      <c r="B649" s="108"/>
      <c r="C649" s="108"/>
    </row>
    <row r="650" spans="2:3" ht="15.75" customHeight="1" x14ac:dyDescent="0.25">
      <c r="B650" s="108"/>
      <c r="C650" s="108"/>
    </row>
    <row r="651" spans="2:3" ht="15.75" customHeight="1" x14ac:dyDescent="0.25">
      <c r="B651" s="108"/>
      <c r="C651" s="108"/>
    </row>
    <row r="652" spans="2:3" ht="15.75" customHeight="1" x14ac:dyDescent="0.25">
      <c r="B652" s="108"/>
      <c r="C652" s="108"/>
    </row>
    <row r="653" spans="2:3" ht="15.75" customHeight="1" x14ac:dyDescent="0.25">
      <c r="B653" s="108"/>
      <c r="C653" s="108"/>
    </row>
    <row r="654" spans="2:3" ht="15.75" customHeight="1" x14ac:dyDescent="0.25">
      <c r="B654" s="108"/>
      <c r="C654" s="108"/>
    </row>
    <row r="655" spans="2:3" ht="15.75" customHeight="1" x14ac:dyDescent="0.25">
      <c r="B655" s="108"/>
      <c r="C655" s="108"/>
    </row>
    <row r="656" spans="2:3" ht="15.75" customHeight="1" x14ac:dyDescent="0.25">
      <c r="B656" s="108"/>
      <c r="C656" s="108"/>
    </row>
    <row r="657" spans="2:3" ht="15.75" customHeight="1" x14ac:dyDescent="0.25">
      <c r="B657" s="108"/>
      <c r="C657" s="108"/>
    </row>
    <row r="658" spans="2:3" ht="15.75" customHeight="1" x14ac:dyDescent="0.25">
      <c r="B658" s="108"/>
      <c r="C658" s="108"/>
    </row>
    <row r="659" spans="2:3" ht="15.75" customHeight="1" x14ac:dyDescent="0.25">
      <c r="B659" s="108"/>
      <c r="C659" s="108"/>
    </row>
    <row r="660" spans="2:3" ht="15.75" customHeight="1" x14ac:dyDescent="0.25">
      <c r="B660" s="108"/>
      <c r="C660" s="108"/>
    </row>
    <row r="661" spans="2:3" ht="15.75" customHeight="1" x14ac:dyDescent="0.25">
      <c r="B661" s="108"/>
      <c r="C661" s="108"/>
    </row>
    <row r="662" spans="2:3" ht="15.75" customHeight="1" x14ac:dyDescent="0.25">
      <c r="B662" s="108"/>
      <c r="C662" s="108"/>
    </row>
    <row r="663" spans="2:3" ht="15.75" customHeight="1" x14ac:dyDescent="0.25">
      <c r="B663" s="108"/>
      <c r="C663" s="108"/>
    </row>
    <row r="664" spans="2:3" ht="15.75" customHeight="1" x14ac:dyDescent="0.25">
      <c r="B664" s="108"/>
      <c r="C664" s="108"/>
    </row>
    <row r="665" spans="2:3" ht="15.75" customHeight="1" x14ac:dyDescent="0.25">
      <c r="B665" s="108"/>
      <c r="C665" s="108"/>
    </row>
    <row r="666" spans="2:3" ht="15.75" customHeight="1" x14ac:dyDescent="0.25">
      <c r="B666" s="108"/>
      <c r="C666" s="108"/>
    </row>
    <row r="667" spans="2:3" ht="15.75" customHeight="1" x14ac:dyDescent="0.25">
      <c r="B667" s="108"/>
      <c r="C667" s="108"/>
    </row>
    <row r="668" spans="2:3" ht="15.75" customHeight="1" x14ac:dyDescent="0.25">
      <c r="B668" s="108"/>
      <c r="C668" s="108"/>
    </row>
    <row r="669" spans="2:3" ht="15.75" customHeight="1" x14ac:dyDescent="0.25">
      <c r="B669" s="108"/>
      <c r="C669" s="108"/>
    </row>
    <row r="670" spans="2:3" ht="15.75" customHeight="1" x14ac:dyDescent="0.25">
      <c r="B670" s="108"/>
      <c r="C670" s="108"/>
    </row>
    <row r="671" spans="2:3" ht="15.75" customHeight="1" x14ac:dyDescent="0.25">
      <c r="B671" s="108"/>
      <c r="C671" s="108"/>
    </row>
    <row r="672" spans="2:3" ht="15.75" customHeight="1" x14ac:dyDescent="0.25">
      <c r="B672" s="108"/>
      <c r="C672" s="108"/>
    </row>
    <row r="673" spans="2:3" ht="15.75" customHeight="1" x14ac:dyDescent="0.25">
      <c r="B673" s="108"/>
      <c r="C673" s="108"/>
    </row>
    <row r="674" spans="2:3" ht="15.75" customHeight="1" x14ac:dyDescent="0.25">
      <c r="B674" s="108"/>
      <c r="C674" s="108"/>
    </row>
    <row r="675" spans="2:3" ht="15.75" customHeight="1" x14ac:dyDescent="0.25">
      <c r="B675" s="108"/>
      <c r="C675" s="108"/>
    </row>
    <row r="676" spans="2:3" ht="15.75" customHeight="1" x14ac:dyDescent="0.25">
      <c r="B676" s="108"/>
      <c r="C676" s="108"/>
    </row>
    <row r="677" spans="2:3" ht="15.75" customHeight="1" x14ac:dyDescent="0.25">
      <c r="B677" s="108"/>
      <c r="C677" s="108"/>
    </row>
    <row r="678" spans="2:3" ht="15.75" customHeight="1" x14ac:dyDescent="0.25">
      <c r="B678" s="108"/>
      <c r="C678" s="108"/>
    </row>
    <row r="679" spans="2:3" ht="15.75" customHeight="1" x14ac:dyDescent="0.25">
      <c r="B679" s="108"/>
      <c r="C679" s="108"/>
    </row>
    <row r="680" spans="2:3" ht="15.75" customHeight="1" x14ac:dyDescent="0.25">
      <c r="B680" s="108"/>
      <c r="C680" s="108"/>
    </row>
    <row r="681" spans="2:3" ht="15.75" customHeight="1" x14ac:dyDescent="0.25">
      <c r="B681" s="108"/>
      <c r="C681" s="108"/>
    </row>
    <row r="682" spans="2:3" ht="15.75" customHeight="1" x14ac:dyDescent="0.25">
      <c r="B682" s="108"/>
      <c r="C682" s="108"/>
    </row>
    <row r="683" spans="2:3" ht="15.75" customHeight="1" x14ac:dyDescent="0.25">
      <c r="B683" s="108"/>
      <c r="C683" s="108"/>
    </row>
    <row r="684" spans="2:3" ht="15.75" customHeight="1" x14ac:dyDescent="0.25">
      <c r="B684" s="108"/>
      <c r="C684" s="108"/>
    </row>
    <row r="685" spans="2:3" ht="15.75" customHeight="1" x14ac:dyDescent="0.25">
      <c r="B685" s="108"/>
      <c r="C685" s="108"/>
    </row>
    <row r="686" spans="2:3" ht="15.75" customHeight="1" x14ac:dyDescent="0.25">
      <c r="B686" s="108"/>
      <c r="C686" s="108"/>
    </row>
    <row r="687" spans="2:3" ht="15.75" customHeight="1" x14ac:dyDescent="0.25">
      <c r="B687" s="108"/>
      <c r="C687" s="108"/>
    </row>
    <row r="688" spans="2:3" ht="15.75" customHeight="1" x14ac:dyDescent="0.25">
      <c r="B688" s="108"/>
      <c r="C688" s="108"/>
    </row>
    <row r="689" spans="2:3" ht="15.75" customHeight="1" x14ac:dyDescent="0.25">
      <c r="B689" s="108"/>
      <c r="C689" s="108"/>
    </row>
    <row r="690" spans="2:3" ht="15.75" customHeight="1" x14ac:dyDescent="0.25">
      <c r="B690" s="108"/>
      <c r="C690" s="108"/>
    </row>
    <row r="691" spans="2:3" ht="15.75" customHeight="1" x14ac:dyDescent="0.25">
      <c r="B691" s="108"/>
      <c r="C691" s="108"/>
    </row>
    <row r="692" spans="2:3" ht="15.75" customHeight="1" x14ac:dyDescent="0.25">
      <c r="B692" s="108"/>
      <c r="C692" s="108"/>
    </row>
    <row r="693" spans="2:3" ht="15.75" customHeight="1" x14ac:dyDescent="0.25">
      <c r="B693" s="108"/>
      <c r="C693" s="108"/>
    </row>
    <row r="694" spans="2:3" ht="15.75" customHeight="1" x14ac:dyDescent="0.25">
      <c r="B694" s="108"/>
      <c r="C694" s="108"/>
    </row>
    <row r="695" spans="2:3" ht="15.75" customHeight="1" x14ac:dyDescent="0.25">
      <c r="B695" s="108"/>
      <c r="C695" s="108"/>
    </row>
    <row r="696" spans="2:3" ht="15.75" customHeight="1" x14ac:dyDescent="0.25">
      <c r="B696" s="108"/>
      <c r="C696" s="108"/>
    </row>
    <row r="697" spans="2:3" ht="15.75" customHeight="1" x14ac:dyDescent="0.25">
      <c r="B697" s="108"/>
      <c r="C697" s="108"/>
    </row>
    <row r="698" spans="2:3" ht="15.75" customHeight="1" x14ac:dyDescent="0.25">
      <c r="B698" s="108"/>
      <c r="C698" s="108"/>
    </row>
    <row r="699" spans="2:3" ht="15.75" customHeight="1" x14ac:dyDescent="0.25">
      <c r="B699" s="108"/>
      <c r="C699" s="108"/>
    </row>
    <row r="700" spans="2:3" ht="15.75" customHeight="1" x14ac:dyDescent="0.25">
      <c r="B700" s="108"/>
      <c r="C700" s="108"/>
    </row>
    <row r="701" spans="2:3" ht="15.75" customHeight="1" x14ac:dyDescent="0.25">
      <c r="B701" s="108"/>
      <c r="C701" s="108"/>
    </row>
    <row r="702" spans="2:3" ht="15.75" customHeight="1" x14ac:dyDescent="0.25">
      <c r="B702" s="108"/>
      <c r="C702" s="108"/>
    </row>
    <row r="703" spans="2:3" ht="15.75" customHeight="1" x14ac:dyDescent="0.25">
      <c r="B703" s="108"/>
      <c r="C703" s="108"/>
    </row>
    <row r="704" spans="2:3" ht="15.75" customHeight="1" x14ac:dyDescent="0.25">
      <c r="B704" s="108"/>
      <c r="C704" s="108"/>
    </row>
    <row r="705" spans="2:3" ht="15.75" customHeight="1" x14ac:dyDescent="0.25">
      <c r="B705" s="108"/>
      <c r="C705" s="108"/>
    </row>
    <row r="706" spans="2:3" ht="15.75" customHeight="1" x14ac:dyDescent="0.25">
      <c r="B706" s="108"/>
      <c r="C706" s="108"/>
    </row>
    <row r="707" spans="2:3" ht="15.75" customHeight="1" x14ac:dyDescent="0.25">
      <c r="B707" s="108"/>
      <c r="C707" s="108"/>
    </row>
    <row r="708" spans="2:3" ht="15.75" customHeight="1" x14ac:dyDescent="0.25">
      <c r="B708" s="108"/>
      <c r="C708" s="108"/>
    </row>
    <row r="709" spans="2:3" ht="15.75" customHeight="1" x14ac:dyDescent="0.25">
      <c r="B709" s="108"/>
      <c r="C709" s="108"/>
    </row>
    <row r="710" spans="2:3" ht="15.75" customHeight="1" x14ac:dyDescent="0.25">
      <c r="B710" s="108"/>
      <c r="C710" s="108"/>
    </row>
    <row r="711" spans="2:3" ht="15.75" customHeight="1" x14ac:dyDescent="0.25">
      <c r="B711" s="108"/>
      <c r="C711" s="108"/>
    </row>
    <row r="712" spans="2:3" ht="15.75" customHeight="1" x14ac:dyDescent="0.25">
      <c r="B712" s="108"/>
      <c r="C712" s="108"/>
    </row>
    <row r="713" spans="2:3" ht="15.75" customHeight="1" x14ac:dyDescent="0.25">
      <c r="B713" s="108"/>
      <c r="C713" s="108"/>
    </row>
    <row r="714" spans="2:3" ht="15.75" customHeight="1" x14ac:dyDescent="0.25">
      <c r="B714" s="108"/>
      <c r="C714" s="108"/>
    </row>
    <row r="715" spans="2:3" ht="15.75" customHeight="1" x14ac:dyDescent="0.25">
      <c r="B715" s="108"/>
      <c r="C715" s="108"/>
    </row>
    <row r="716" spans="2:3" ht="15.75" customHeight="1" x14ac:dyDescent="0.25">
      <c r="B716" s="108"/>
      <c r="C716" s="108"/>
    </row>
    <row r="717" spans="2:3" ht="15.75" customHeight="1" x14ac:dyDescent="0.25">
      <c r="B717" s="108"/>
      <c r="C717" s="108"/>
    </row>
    <row r="718" spans="2:3" ht="15.75" customHeight="1" x14ac:dyDescent="0.25">
      <c r="B718" s="108"/>
      <c r="C718" s="108"/>
    </row>
    <row r="719" spans="2:3" ht="15.75" customHeight="1" x14ac:dyDescent="0.25">
      <c r="B719" s="108"/>
      <c r="C719" s="108"/>
    </row>
    <row r="720" spans="2:3" ht="15.75" customHeight="1" x14ac:dyDescent="0.25">
      <c r="B720" s="108"/>
      <c r="C720" s="108"/>
    </row>
    <row r="721" spans="2:3" ht="15.75" customHeight="1" x14ac:dyDescent="0.25">
      <c r="B721" s="108"/>
      <c r="C721" s="108"/>
    </row>
    <row r="722" spans="2:3" ht="15.75" customHeight="1" x14ac:dyDescent="0.25">
      <c r="B722" s="108"/>
      <c r="C722" s="108"/>
    </row>
    <row r="723" spans="2:3" ht="15.75" customHeight="1" x14ac:dyDescent="0.25">
      <c r="B723" s="108"/>
      <c r="C723" s="108"/>
    </row>
    <row r="724" spans="2:3" ht="15.75" customHeight="1" x14ac:dyDescent="0.25">
      <c r="B724" s="108"/>
      <c r="C724" s="108"/>
    </row>
    <row r="725" spans="2:3" ht="15.75" customHeight="1" x14ac:dyDescent="0.25">
      <c r="B725" s="108"/>
      <c r="C725" s="108"/>
    </row>
    <row r="726" spans="2:3" ht="15.75" customHeight="1" x14ac:dyDescent="0.25">
      <c r="B726" s="108"/>
      <c r="C726" s="108"/>
    </row>
    <row r="727" spans="2:3" ht="15.75" customHeight="1" x14ac:dyDescent="0.25">
      <c r="B727" s="108"/>
      <c r="C727" s="108"/>
    </row>
    <row r="728" spans="2:3" ht="15.75" customHeight="1" x14ac:dyDescent="0.25">
      <c r="B728" s="108"/>
      <c r="C728" s="108"/>
    </row>
    <row r="729" spans="2:3" ht="15.75" customHeight="1" x14ac:dyDescent="0.25">
      <c r="B729" s="108"/>
      <c r="C729" s="108"/>
    </row>
    <row r="730" spans="2:3" ht="15.75" customHeight="1" x14ac:dyDescent="0.25">
      <c r="B730" s="108"/>
      <c r="C730" s="108"/>
    </row>
    <row r="731" spans="2:3" ht="15.75" customHeight="1" x14ac:dyDescent="0.25">
      <c r="B731" s="108"/>
      <c r="C731" s="108"/>
    </row>
    <row r="732" spans="2:3" ht="15.75" customHeight="1" x14ac:dyDescent="0.25">
      <c r="B732" s="108"/>
      <c r="C732" s="108"/>
    </row>
    <row r="733" spans="2:3" ht="15.75" customHeight="1" x14ac:dyDescent="0.25">
      <c r="B733" s="108"/>
      <c r="C733" s="108"/>
    </row>
    <row r="734" spans="2:3" ht="15.75" customHeight="1" x14ac:dyDescent="0.25">
      <c r="B734" s="108"/>
      <c r="C734" s="108"/>
    </row>
    <row r="735" spans="2:3" ht="15.75" customHeight="1" x14ac:dyDescent="0.25">
      <c r="B735" s="108"/>
      <c r="C735" s="108"/>
    </row>
    <row r="736" spans="2:3" ht="15.75" customHeight="1" x14ac:dyDescent="0.25">
      <c r="B736" s="108"/>
      <c r="C736" s="108"/>
    </row>
    <row r="737" spans="2:3" ht="15.75" customHeight="1" x14ac:dyDescent="0.25">
      <c r="B737" s="108"/>
      <c r="C737" s="108"/>
    </row>
    <row r="738" spans="2:3" ht="15.75" customHeight="1" x14ac:dyDescent="0.25">
      <c r="B738" s="108"/>
      <c r="C738" s="108"/>
    </row>
    <row r="739" spans="2:3" ht="15.75" customHeight="1" x14ac:dyDescent="0.25">
      <c r="B739" s="108"/>
      <c r="C739" s="108"/>
    </row>
    <row r="740" spans="2:3" ht="15.75" customHeight="1" x14ac:dyDescent="0.25">
      <c r="B740" s="108"/>
      <c r="C740" s="108"/>
    </row>
    <row r="741" spans="2:3" ht="15.75" customHeight="1" x14ac:dyDescent="0.25">
      <c r="B741" s="108"/>
      <c r="C741" s="108"/>
    </row>
    <row r="742" spans="2:3" ht="15.75" customHeight="1" x14ac:dyDescent="0.25">
      <c r="B742" s="108"/>
      <c r="C742" s="108"/>
    </row>
    <row r="743" spans="2:3" ht="15.75" customHeight="1" x14ac:dyDescent="0.25">
      <c r="B743" s="108"/>
      <c r="C743" s="108"/>
    </row>
    <row r="744" spans="2:3" ht="15.75" customHeight="1" x14ac:dyDescent="0.25">
      <c r="B744" s="108"/>
      <c r="C744" s="108"/>
    </row>
    <row r="745" spans="2:3" ht="15.75" customHeight="1" x14ac:dyDescent="0.25">
      <c r="B745" s="108"/>
      <c r="C745" s="108"/>
    </row>
    <row r="746" spans="2:3" ht="15.75" customHeight="1" x14ac:dyDescent="0.25">
      <c r="B746" s="108"/>
      <c r="C746" s="108"/>
    </row>
    <row r="747" spans="2:3" ht="15.75" customHeight="1" x14ac:dyDescent="0.25">
      <c r="B747" s="108"/>
      <c r="C747" s="108"/>
    </row>
    <row r="748" spans="2:3" ht="15.75" customHeight="1" x14ac:dyDescent="0.25">
      <c r="B748" s="108"/>
      <c r="C748" s="108"/>
    </row>
    <row r="749" spans="2:3" ht="15.75" customHeight="1" x14ac:dyDescent="0.25">
      <c r="B749" s="108"/>
      <c r="C749" s="108"/>
    </row>
    <row r="750" spans="2:3" ht="15.75" customHeight="1" x14ac:dyDescent="0.25">
      <c r="B750" s="108"/>
      <c r="C750" s="108"/>
    </row>
    <row r="751" spans="2:3" ht="15.75" customHeight="1" x14ac:dyDescent="0.25">
      <c r="B751" s="108"/>
      <c r="C751" s="108"/>
    </row>
    <row r="752" spans="2:3" ht="15.75" customHeight="1" x14ac:dyDescent="0.25">
      <c r="B752" s="108"/>
      <c r="C752" s="108"/>
    </row>
    <row r="753" spans="2:3" ht="15.75" customHeight="1" x14ac:dyDescent="0.25">
      <c r="B753" s="108"/>
      <c r="C753" s="108"/>
    </row>
    <row r="754" spans="2:3" ht="15.75" customHeight="1" x14ac:dyDescent="0.25">
      <c r="B754" s="108"/>
      <c r="C754" s="108"/>
    </row>
    <row r="755" spans="2:3" ht="15.75" customHeight="1" x14ac:dyDescent="0.25">
      <c r="B755" s="108"/>
      <c r="C755" s="108"/>
    </row>
    <row r="756" spans="2:3" ht="15.75" customHeight="1" x14ac:dyDescent="0.25">
      <c r="B756" s="108"/>
      <c r="C756" s="108"/>
    </row>
    <row r="757" spans="2:3" ht="15.75" customHeight="1" x14ac:dyDescent="0.25">
      <c r="B757" s="108"/>
      <c r="C757" s="108"/>
    </row>
    <row r="758" spans="2:3" ht="15.75" customHeight="1" x14ac:dyDescent="0.25">
      <c r="B758" s="108"/>
      <c r="C758" s="108"/>
    </row>
    <row r="759" spans="2:3" ht="15.75" customHeight="1" x14ac:dyDescent="0.25">
      <c r="B759" s="108"/>
      <c r="C759" s="108"/>
    </row>
    <row r="760" spans="2:3" ht="15.75" customHeight="1" x14ac:dyDescent="0.25">
      <c r="B760" s="108"/>
      <c r="C760" s="108"/>
    </row>
    <row r="761" spans="2:3" ht="15.75" customHeight="1" x14ac:dyDescent="0.25">
      <c r="B761" s="108"/>
      <c r="C761" s="108"/>
    </row>
    <row r="762" spans="2:3" ht="15.75" customHeight="1" x14ac:dyDescent="0.25">
      <c r="B762" s="108"/>
      <c r="C762" s="108"/>
    </row>
    <row r="763" spans="2:3" ht="15.75" customHeight="1" x14ac:dyDescent="0.25">
      <c r="B763" s="108"/>
      <c r="C763" s="108"/>
    </row>
    <row r="764" spans="2:3" ht="15.75" customHeight="1" x14ac:dyDescent="0.25">
      <c r="B764" s="108"/>
      <c r="C764" s="108"/>
    </row>
    <row r="765" spans="2:3" ht="15.75" customHeight="1" x14ac:dyDescent="0.25">
      <c r="B765" s="108"/>
      <c r="C765" s="108"/>
    </row>
    <row r="766" spans="2:3" ht="15.75" customHeight="1" x14ac:dyDescent="0.25">
      <c r="B766" s="108"/>
      <c r="C766" s="108"/>
    </row>
    <row r="767" spans="2:3" ht="15.75" customHeight="1" x14ac:dyDescent="0.25">
      <c r="B767" s="108"/>
      <c r="C767" s="108"/>
    </row>
    <row r="768" spans="2:3" ht="15.75" customHeight="1" x14ac:dyDescent="0.25">
      <c r="B768" s="108"/>
      <c r="C768" s="108"/>
    </row>
    <row r="769" spans="2:3" ht="15.75" customHeight="1" x14ac:dyDescent="0.25">
      <c r="B769" s="108"/>
      <c r="C769" s="108"/>
    </row>
    <row r="770" spans="2:3" ht="15.75" customHeight="1" x14ac:dyDescent="0.25">
      <c r="B770" s="108"/>
      <c r="C770" s="108"/>
    </row>
    <row r="771" spans="2:3" ht="15.75" customHeight="1" x14ac:dyDescent="0.25">
      <c r="B771" s="108"/>
      <c r="C771" s="108"/>
    </row>
    <row r="772" spans="2:3" ht="15.75" customHeight="1" x14ac:dyDescent="0.25">
      <c r="B772" s="108"/>
      <c r="C772" s="108"/>
    </row>
    <row r="773" spans="2:3" ht="15.75" customHeight="1" x14ac:dyDescent="0.25">
      <c r="B773" s="108"/>
      <c r="C773" s="108"/>
    </row>
    <row r="774" spans="2:3" ht="15.75" customHeight="1" x14ac:dyDescent="0.25">
      <c r="B774" s="108"/>
      <c r="C774" s="108"/>
    </row>
    <row r="775" spans="2:3" ht="15.75" customHeight="1" x14ac:dyDescent="0.25">
      <c r="B775" s="108"/>
      <c r="C775" s="108"/>
    </row>
    <row r="776" spans="2:3" ht="15.75" customHeight="1" x14ac:dyDescent="0.25">
      <c r="B776" s="108"/>
      <c r="C776" s="108"/>
    </row>
    <row r="777" spans="2:3" ht="15.75" customHeight="1" x14ac:dyDescent="0.25">
      <c r="B777" s="108"/>
      <c r="C777" s="108"/>
    </row>
    <row r="778" spans="2:3" ht="15.75" customHeight="1" x14ac:dyDescent="0.25">
      <c r="B778" s="108"/>
      <c r="C778" s="108"/>
    </row>
    <row r="779" spans="2:3" ht="15.75" customHeight="1" x14ac:dyDescent="0.25">
      <c r="B779" s="108"/>
      <c r="C779" s="108"/>
    </row>
    <row r="780" spans="2:3" ht="15.75" customHeight="1" x14ac:dyDescent="0.25">
      <c r="B780" s="108"/>
      <c r="C780" s="108"/>
    </row>
    <row r="781" spans="2:3" ht="15.75" customHeight="1" x14ac:dyDescent="0.25">
      <c r="B781" s="108"/>
      <c r="C781" s="108"/>
    </row>
    <row r="782" spans="2:3" ht="15.75" customHeight="1" x14ac:dyDescent="0.25">
      <c r="B782" s="108"/>
      <c r="C782" s="108"/>
    </row>
    <row r="783" spans="2:3" ht="15.75" customHeight="1" x14ac:dyDescent="0.25">
      <c r="B783" s="108"/>
      <c r="C783" s="108"/>
    </row>
    <row r="784" spans="2:3" ht="15.75" customHeight="1" x14ac:dyDescent="0.25">
      <c r="B784" s="108"/>
      <c r="C784" s="108"/>
    </row>
    <row r="785" spans="2:3" ht="15.75" customHeight="1" x14ac:dyDescent="0.25">
      <c r="B785" s="108"/>
      <c r="C785" s="108"/>
    </row>
    <row r="786" spans="2:3" ht="15.75" customHeight="1" x14ac:dyDescent="0.25">
      <c r="B786" s="108"/>
      <c r="C786" s="108"/>
    </row>
    <row r="787" spans="2:3" ht="15.75" customHeight="1" x14ac:dyDescent="0.25">
      <c r="B787" s="108"/>
      <c r="C787" s="108"/>
    </row>
    <row r="788" spans="2:3" ht="15.75" customHeight="1" x14ac:dyDescent="0.25">
      <c r="B788" s="108"/>
      <c r="C788" s="108"/>
    </row>
    <row r="789" spans="2:3" ht="15.75" customHeight="1" x14ac:dyDescent="0.25">
      <c r="B789" s="108"/>
      <c r="C789" s="108"/>
    </row>
    <row r="790" spans="2:3" ht="15.75" customHeight="1" x14ac:dyDescent="0.25">
      <c r="B790" s="108"/>
      <c r="C790" s="108"/>
    </row>
    <row r="791" spans="2:3" ht="15.75" customHeight="1" x14ac:dyDescent="0.25">
      <c r="B791" s="108"/>
      <c r="C791" s="108"/>
    </row>
    <row r="792" spans="2:3" ht="15.75" customHeight="1" x14ac:dyDescent="0.25">
      <c r="B792" s="108"/>
      <c r="C792" s="108"/>
    </row>
    <row r="793" spans="2:3" ht="15.75" customHeight="1" x14ac:dyDescent="0.25">
      <c r="B793" s="108"/>
      <c r="C793" s="108"/>
    </row>
    <row r="794" spans="2:3" ht="15.75" customHeight="1" x14ac:dyDescent="0.25">
      <c r="B794" s="108"/>
      <c r="C794" s="108"/>
    </row>
    <row r="795" spans="2:3" ht="15.75" customHeight="1" x14ac:dyDescent="0.25">
      <c r="B795" s="108"/>
      <c r="C795" s="108"/>
    </row>
    <row r="796" spans="2:3" ht="15.75" customHeight="1" x14ac:dyDescent="0.25">
      <c r="B796" s="108"/>
      <c r="C796" s="108"/>
    </row>
    <row r="797" spans="2:3" ht="15.75" customHeight="1" x14ac:dyDescent="0.25">
      <c r="B797" s="108"/>
      <c r="C797" s="108"/>
    </row>
    <row r="798" spans="2:3" ht="15.75" customHeight="1" x14ac:dyDescent="0.25">
      <c r="B798" s="108"/>
      <c r="C798" s="108"/>
    </row>
    <row r="799" spans="2:3" ht="15.75" customHeight="1" x14ac:dyDescent="0.25">
      <c r="B799" s="108"/>
      <c r="C799" s="108"/>
    </row>
    <row r="800" spans="2:3" ht="15.75" customHeight="1" x14ac:dyDescent="0.25">
      <c r="B800" s="108"/>
      <c r="C800" s="108"/>
    </row>
    <row r="801" spans="2:3" ht="15.75" customHeight="1" x14ac:dyDescent="0.25">
      <c r="B801" s="108"/>
      <c r="C801" s="108"/>
    </row>
    <row r="802" spans="2:3" ht="15.75" customHeight="1" x14ac:dyDescent="0.25">
      <c r="B802" s="108"/>
      <c r="C802" s="108"/>
    </row>
    <row r="803" spans="2:3" ht="15.75" customHeight="1" x14ac:dyDescent="0.25">
      <c r="B803" s="108"/>
      <c r="C803" s="108"/>
    </row>
    <row r="804" spans="2:3" ht="15.75" customHeight="1" x14ac:dyDescent="0.25">
      <c r="B804" s="108"/>
      <c r="C804" s="108"/>
    </row>
    <row r="805" spans="2:3" ht="15.75" customHeight="1" x14ac:dyDescent="0.25">
      <c r="B805" s="108"/>
      <c r="C805" s="108"/>
    </row>
    <row r="806" spans="2:3" ht="15.75" customHeight="1" x14ac:dyDescent="0.25">
      <c r="B806" s="108"/>
      <c r="C806" s="108"/>
    </row>
    <row r="807" spans="2:3" ht="15.75" customHeight="1" x14ac:dyDescent="0.25">
      <c r="B807" s="108"/>
      <c r="C807" s="108"/>
    </row>
    <row r="808" spans="2:3" ht="15.75" customHeight="1" x14ac:dyDescent="0.25">
      <c r="B808" s="108"/>
      <c r="C808" s="108"/>
    </row>
    <row r="809" spans="2:3" ht="15.75" customHeight="1" x14ac:dyDescent="0.25">
      <c r="B809" s="108"/>
      <c r="C809" s="108"/>
    </row>
    <row r="810" spans="2:3" ht="15.75" customHeight="1" x14ac:dyDescent="0.25">
      <c r="B810" s="108"/>
      <c r="C810" s="108"/>
    </row>
    <row r="811" spans="2:3" ht="15.75" customHeight="1" x14ac:dyDescent="0.25">
      <c r="B811" s="108"/>
      <c r="C811" s="108"/>
    </row>
    <row r="812" spans="2:3" ht="15.75" customHeight="1" x14ac:dyDescent="0.25">
      <c r="B812" s="108"/>
      <c r="C812" s="108"/>
    </row>
    <row r="813" spans="2:3" ht="15.75" customHeight="1" x14ac:dyDescent="0.25">
      <c r="B813" s="108"/>
      <c r="C813" s="108"/>
    </row>
    <row r="814" spans="2:3" ht="15.75" customHeight="1" x14ac:dyDescent="0.25">
      <c r="B814" s="108"/>
      <c r="C814" s="108"/>
    </row>
    <row r="815" spans="2:3" ht="15.75" customHeight="1" x14ac:dyDescent="0.25">
      <c r="B815" s="108"/>
      <c r="C815" s="108"/>
    </row>
    <row r="816" spans="2:3" ht="15.75" customHeight="1" x14ac:dyDescent="0.25">
      <c r="B816" s="108"/>
      <c r="C816" s="108"/>
    </row>
    <row r="817" spans="2:3" ht="15.75" customHeight="1" x14ac:dyDescent="0.25">
      <c r="B817" s="108"/>
      <c r="C817" s="108"/>
    </row>
    <row r="818" spans="2:3" ht="15.75" customHeight="1" x14ac:dyDescent="0.25">
      <c r="B818" s="108"/>
      <c r="C818" s="108"/>
    </row>
    <row r="819" spans="2:3" ht="15.75" customHeight="1" x14ac:dyDescent="0.25">
      <c r="B819" s="108"/>
      <c r="C819" s="108"/>
    </row>
    <row r="820" spans="2:3" ht="15.75" customHeight="1" x14ac:dyDescent="0.25">
      <c r="B820" s="108"/>
      <c r="C820" s="108"/>
    </row>
    <row r="821" spans="2:3" ht="15.75" customHeight="1" x14ac:dyDescent="0.25">
      <c r="B821" s="108"/>
      <c r="C821" s="108"/>
    </row>
    <row r="822" spans="2:3" ht="15.75" customHeight="1" x14ac:dyDescent="0.25">
      <c r="B822" s="108"/>
      <c r="C822" s="108"/>
    </row>
    <row r="823" spans="2:3" ht="15.75" customHeight="1" x14ac:dyDescent="0.25">
      <c r="B823" s="108"/>
      <c r="C823" s="108"/>
    </row>
    <row r="824" spans="2:3" ht="15.75" customHeight="1" x14ac:dyDescent="0.25">
      <c r="B824" s="108"/>
      <c r="C824" s="108"/>
    </row>
    <row r="825" spans="2:3" ht="15.75" customHeight="1" x14ac:dyDescent="0.25">
      <c r="B825" s="108"/>
      <c r="C825" s="108"/>
    </row>
    <row r="826" spans="2:3" ht="15.75" customHeight="1" x14ac:dyDescent="0.25">
      <c r="B826" s="108"/>
      <c r="C826" s="108"/>
    </row>
    <row r="827" spans="2:3" ht="15.75" customHeight="1" x14ac:dyDescent="0.25">
      <c r="B827" s="108"/>
      <c r="C827" s="108"/>
    </row>
    <row r="828" spans="2:3" ht="15.75" customHeight="1" x14ac:dyDescent="0.25">
      <c r="B828" s="108"/>
      <c r="C828" s="108"/>
    </row>
    <row r="829" spans="2:3" ht="15.75" customHeight="1" x14ac:dyDescent="0.25">
      <c r="B829" s="108"/>
      <c r="C829" s="108"/>
    </row>
    <row r="830" spans="2:3" ht="15.75" customHeight="1" x14ac:dyDescent="0.25">
      <c r="B830" s="108"/>
      <c r="C830" s="108"/>
    </row>
    <row r="831" spans="2:3" ht="15.75" customHeight="1" x14ac:dyDescent="0.25">
      <c r="B831" s="108"/>
      <c r="C831" s="108"/>
    </row>
    <row r="832" spans="2:3" ht="15.75" customHeight="1" x14ac:dyDescent="0.25">
      <c r="B832" s="108"/>
      <c r="C832" s="108"/>
    </row>
    <row r="833" spans="2:3" ht="15.75" customHeight="1" x14ac:dyDescent="0.25">
      <c r="B833" s="108"/>
      <c r="C833" s="108"/>
    </row>
    <row r="834" spans="2:3" ht="15.75" customHeight="1" x14ac:dyDescent="0.25">
      <c r="B834" s="108"/>
      <c r="C834" s="108"/>
    </row>
    <row r="835" spans="2:3" ht="15.75" customHeight="1" x14ac:dyDescent="0.25">
      <c r="B835" s="108"/>
      <c r="C835" s="108"/>
    </row>
    <row r="836" spans="2:3" ht="15.75" customHeight="1" x14ac:dyDescent="0.25">
      <c r="B836" s="108"/>
      <c r="C836" s="108"/>
    </row>
    <row r="837" spans="2:3" ht="15.75" customHeight="1" x14ac:dyDescent="0.25">
      <c r="B837" s="108"/>
      <c r="C837" s="108"/>
    </row>
    <row r="838" spans="2:3" ht="15.75" customHeight="1" x14ac:dyDescent="0.25">
      <c r="B838" s="108"/>
      <c r="C838" s="108"/>
    </row>
    <row r="839" spans="2:3" ht="15.75" customHeight="1" x14ac:dyDescent="0.25">
      <c r="B839" s="108"/>
      <c r="C839" s="108"/>
    </row>
    <row r="840" spans="2:3" ht="15.75" customHeight="1" x14ac:dyDescent="0.25">
      <c r="B840" s="108"/>
      <c r="C840" s="108"/>
    </row>
    <row r="841" spans="2:3" ht="15.75" customHeight="1" x14ac:dyDescent="0.25">
      <c r="B841" s="108"/>
      <c r="C841" s="108"/>
    </row>
    <row r="842" spans="2:3" ht="15.75" customHeight="1" x14ac:dyDescent="0.25">
      <c r="B842" s="108"/>
      <c r="C842" s="108"/>
    </row>
    <row r="843" spans="2:3" ht="15.75" customHeight="1" x14ac:dyDescent="0.25">
      <c r="B843" s="108"/>
      <c r="C843" s="108"/>
    </row>
    <row r="844" spans="2:3" ht="15.75" customHeight="1" x14ac:dyDescent="0.25">
      <c r="B844" s="108"/>
      <c r="C844" s="108"/>
    </row>
    <row r="845" spans="2:3" ht="15.75" customHeight="1" x14ac:dyDescent="0.25">
      <c r="B845" s="108"/>
      <c r="C845" s="108"/>
    </row>
    <row r="846" spans="2:3" ht="15.75" customHeight="1" x14ac:dyDescent="0.25">
      <c r="B846" s="108"/>
      <c r="C846" s="108"/>
    </row>
    <row r="847" spans="2:3" ht="15.75" customHeight="1" x14ac:dyDescent="0.25">
      <c r="B847" s="108"/>
      <c r="C847" s="108"/>
    </row>
    <row r="848" spans="2:3" ht="15.75" customHeight="1" x14ac:dyDescent="0.25">
      <c r="B848" s="108"/>
      <c r="C848" s="108"/>
    </row>
    <row r="849" spans="2:3" ht="15.75" customHeight="1" x14ac:dyDescent="0.25">
      <c r="B849" s="108"/>
      <c r="C849" s="108"/>
    </row>
    <row r="850" spans="2:3" ht="15.75" customHeight="1" x14ac:dyDescent="0.25">
      <c r="B850" s="108"/>
      <c r="C850" s="108"/>
    </row>
    <row r="851" spans="2:3" ht="15.75" customHeight="1" x14ac:dyDescent="0.25">
      <c r="B851" s="108"/>
      <c r="C851" s="108"/>
    </row>
    <row r="852" spans="2:3" ht="15.75" customHeight="1" x14ac:dyDescent="0.25">
      <c r="B852" s="108"/>
      <c r="C852" s="108"/>
    </row>
    <row r="853" spans="2:3" ht="15.75" customHeight="1" x14ac:dyDescent="0.25">
      <c r="B853" s="108"/>
      <c r="C853" s="108"/>
    </row>
    <row r="854" spans="2:3" ht="15.75" customHeight="1" x14ac:dyDescent="0.25">
      <c r="B854" s="108"/>
      <c r="C854" s="108"/>
    </row>
    <row r="855" spans="2:3" ht="15.75" customHeight="1" x14ac:dyDescent="0.25">
      <c r="B855" s="108"/>
      <c r="C855" s="108"/>
    </row>
    <row r="856" spans="2:3" ht="15.75" customHeight="1" x14ac:dyDescent="0.25">
      <c r="B856" s="108"/>
      <c r="C856" s="108"/>
    </row>
    <row r="857" spans="2:3" ht="15.75" customHeight="1" x14ac:dyDescent="0.25">
      <c r="B857" s="108"/>
      <c r="C857" s="108"/>
    </row>
    <row r="858" spans="2:3" ht="15.75" customHeight="1" x14ac:dyDescent="0.25">
      <c r="B858" s="108"/>
      <c r="C858" s="108"/>
    </row>
    <row r="859" spans="2:3" ht="15.75" customHeight="1" x14ac:dyDescent="0.25">
      <c r="B859" s="108"/>
      <c r="C859" s="108"/>
    </row>
    <row r="860" spans="2:3" ht="15.75" customHeight="1" x14ac:dyDescent="0.25">
      <c r="B860" s="108"/>
      <c r="C860" s="108"/>
    </row>
    <row r="861" spans="2:3" ht="15.75" customHeight="1" x14ac:dyDescent="0.25">
      <c r="B861" s="108"/>
      <c r="C861" s="108"/>
    </row>
    <row r="862" spans="2:3" ht="15.75" customHeight="1" x14ac:dyDescent="0.25">
      <c r="B862" s="108"/>
      <c r="C862" s="108"/>
    </row>
    <row r="863" spans="2:3" ht="15.75" customHeight="1" x14ac:dyDescent="0.25">
      <c r="B863" s="108"/>
      <c r="C863" s="108"/>
    </row>
    <row r="864" spans="2:3" ht="15.75" customHeight="1" x14ac:dyDescent="0.25">
      <c r="B864" s="108"/>
      <c r="C864" s="108"/>
    </row>
    <row r="865" spans="2:3" ht="15.75" customHeight="1" x14ac:dyDescent="0.25">
      <c r="B865" s="108"/>
      <c r="C865" s="108"/>
    </row>
    <row r="866" spans="2:3" ht="15.75" customHeight="1" x14ac:dyDescent="0.25">
      <c r="B866" s="108"/>
      <c r="C866" s="108"/>
    </row>
    <row r="867" spans="2:3" ht="15.75" customHeight="1" x14ac:dyDescent="0.25">
      <c r="B867" s="108"/>
      <c r="C867" s="108"/>
    </row>
    <row r="868" spans="2:3" ht="15.75" customHeight="1" x14ac:dyDescent="0.25">
      <c r="B868" s="108"/>
      <c r="C868" s="108"/>
    </row>
    <row r="869" spans="2:3" ht="15.75" customHeight="1" x14ac:dyDescent="0.25">
      <c r="B869" s="108"/>
      <c r="C869" s="108"/>
    </row>
    <row r="870" spans="2:3" ht="15.75" customHeight="1" x14ac:dyDescent="0.25">
      <c r="B870" s="108"/>
      <c r="C870" s="108"/>
    </row>
    <row r="871" spans="2:3" ht="15.75" customHeight="1" x14ac:dyDescent="0.25">
      <c r="B871" s="108"/>
      <c r="C871" s="108"/>
    </row>
    <row r="872" spans="2:3" ht="15.75" customHeight="1" x14ac:dyDescent="0.25">
      <c r="B872" s="108"/>
      <c r="C872" s="108"/>
    </row>
    <row r="873" spans="2:3" ht="15.75" customHeight="1" x14ac:dyDescent="0.25">
      <c r="B873" s="108"/>
      <c r="C873" s="108"/>
    </row>
    <row r="874" spans="2:3" ht="15.75" customHeight="1" x14ac:dyDescent="0.25">
      <c r="B874" s="108"/>
      <c r="C874" s="108"/>
    </row>
    <row r="875" spans="2:3" ht="15.75" customHeight="1" x14ac:dyDescent="0.25">
      <c r="B875" s="108"/>
      <c r="C875" s="108"/>
    </row>
    <row r="876" spans="2:3" ht="15.75" customHeight="1" x14ac:dyDescent="0.25">
      <c r="B876" s="108"/>
      <c r="C876" s="108"/>
    </row>
    <row r="877" spans="2:3" ht="15.75" customHeight="1" x14ac:dyDescent="0.25">
      <c r="B877" s="108"/>
      <c r="C877" s="108"/>
    </row>
    <row r="878" spans="2:3" ht="15.75" customHeight="1" x14ac:dyDescent="0.25">
      <c r="B878" s="108"/>
      <c r="C878" s="108"/>
    </row>
    <row r="879" spans="2:3" ht="15.75" customHeight="1" x14ac:dyDescent="0.25">
      <c r="B879" s="108"/>
      <c r="C879" s="108"/>
    </row>
    <row r="880" spans="2:3" ht="15.75" customHeight="1" x14ac:dyDescent="0.25">
      <c r="B880" s="108"/>
      <c r="C880" s="108"/>
    </row>
    <row r="881" spans="2:3" ht="15.75" customHeight="1" x14ac:dyDescent="0.25">
      <c r="B881" s="108"/>
      <c r="C881" s="108"/>
    </row>
    <row r="882" spans="2:3" ht="15.75" customHeight="1" x14ac:dyDescent="0.25">
      <c r="B882" s="108"/>
      <c r="C882" s="108"/>
    </row>
    <row r="883" spans="2:3" ht="15.75" customHeight="1" x14ac:dyDescent="0.25">
      <c r="B883" s="108"/>
      <c r="C883" s="108"/>
    </row>
    <row r="884" spans="2:3" ht="15.75" customHeight="1" x14ac:dyDescent="0.25">
      <c r="B884" s="108"/>
      <c r="C884" s="108"/>
    </row>
    <row r="885" spans="2:3" ht="15.75" customHeight="1" x14ac:dyDescent="0.25">
      <c r="B885" s="108"/>
      <c r="C885" s="108"/>
    </row>
    <row r="886" spans="2:3" ht="15.75" customHeight="1" x14ac:dyDescent="0.25">
      <c r="B886" s="108"/>
      <c r="C886" s="108"/>
    </row>
    <row r="887" spans="2:3" ht="15.75" customHeight="1" x14ac:dyDescent="0.25">
      <c r="B887" s="108"/>
      <c r="C887" s="108"/>
    </row>
    <row r="888" spans="2:3" ht="15.75" customHeight="1" x14ac:dyDescent="0.25">
      <c r="B888" s="108"/>
      <c r="C888" s="108"/>
    </row>
    <row r="889" spans="2:3" ht="15.75" customHeight="1" x14ac:dyDescent="0.25">
      <c r="B889" s="108"/>
      <c r="C889" s="108"/>
    </row>
    <row r="890" spans="2:3" ht="15.75" customHeight="1" x14ac:dyDescent="0.25">
      <c r="B890" s="108"/>
      <c r="C890" s="108"/>
    </row>
    <row r="891" spans="2:3" ht="15.75" customHeight="1" x14ac:dyDescent="0.25">
      <c r="B891" s="108"/>
      <c r="C891" s="108"/>
    </row>
    <row r="892" spans="2:3" ht="15.75" customHeight="1" x14ac:dyDescent="0.25">
      <c r="B892" s="108"/>
      <c r="C892" s="108"/>
    </row>
    <row r="893" spans="2:3" ht="15.75" customHeight="1" x14ac:dyDescent="0.25">
      <c r="B893" s="108"/>
      <c r="C893" s="108"/>
    </row>
    <row r="894" spans="2:3" ht="15.75" customHeight="1" x14ac:dyDescent="0.25">
      <c r="B894" s="108"/>
      <c r="C894" s="108"/>
    </row>
    <row r="895" spans="2:3" ht="15.75" customHeight="1" x14ac:dyDescent="0.25">
      <c r="B895" s="108"/>
      <c r="C895" s="108"/>
    </row>
    <row r="896" spans="2:3" ht="15.75" customHeight="1" x14ac:dyDescent="0.25">
      <c r="B896" s="108"/>
      <c r="C896" s="108"/>
    </row>
    <row r="897" spans="2:3" ht="15.75" customHeight="1" x14ac:dyDescent="0.25">
      <c r="B897" s="108"/>
      <c r="C897" s="108"/>
    </row>
    <row r="898" spans="2:3" ht="15.75" customHeight="1" x14ac:dyDescent="0.25">
      <c r="B898" s="108"/>
      <c r="C898" s="108"/>
    </row>
    <row r="899" spans="2:3" ht="15.75" customHeight="1" x14ac:dyDescent="0.25">
      <c r="B899" s="108"/>
      <c r="C899" s="108"/>
    </row>
    <row r="900" spans="2:3" ht="15.75" customHeight="1" x14ac:dyDescent="0.25">
      <c r="B900" s="108"/>
      <c r="C900" s="108"/>
    </row>
    <row r="901" spans="2:3" ht="15.75" customHeight="1" x14ac:dyDescent="0.25">
      <c r="B901" s="108"/>
      <c r="C901" s="108"/>
    </row>
    <row r="902" spans="2:3" ht="15.75" customHeight="1" x14ac:dyDescent="0.25">
      <c r="B902" s="108"/>
      <c r="C902" s="108"/>
    </row>
    <row r="903" spans="2:3" ht="15.75" customHeight="1" x14ac:dyDescent="0.25">
      <c r="B903" s="108"/>
      <c r="C903" s="108"/>
    </row>
    <row r="904" spans="2:3" ht="15.75" customHeight="1" x14ac:dyDescent="0.25">
      <c r="B904" s="108"/>
      <c r="C904" s="108"/>
    </row>
    <row r="905" spans="2:3" ht="15.75" customHeight="1" x14ac:dyDescent="0.25">
      <c r="B905" s="108"/>
      <c r="C905" s="108"/>
    </row>
    <row r="906" spans="2:3" ht="15.75" customHeight="1" x14ac:dyDescent="0.25">
      <c r="B906" s="108"/>
      <c r="C906" s="108"/>
    </row>
    <row r="907" spans="2:3" ht="15.75" customHeight="1" x14ac:dyDescent="0.25">
      <c r="B907" s="108"/>
      <c r="C907" s="108"/>
    </row>
    <row r="908" spans="2:3" ht="15.75" customHeight="1" x14ac:dyDescent="0.25">
      <c r="B908" s="108"/>
      <c r="C908" s="108"/>
    </row>
    <row r="909" spans="2:3" ht="15.75" customHeight="1" x14ac:dyDescent="0.25">
      <c r="B909" s="108"/>
      <c r="C909" s="108"/>
    </row>
    <row r="910" spans="2:3" ht="15.75" customHeight="1" x14ac:dyDescent="0.25">
      <c r="B910" s="108"/>
      <c r="C910" s="108"/>
    </row>
    <row r="911" spans="2:3" ht="15.75" customHeight="1" x14ac:dyDescent="0.25">
      <c r="B911" s="108"/>
      <c r="C911" s="108"/>
    </row>
    <row r="912" spans="2:3" ht="15.75" customHeight="1" x14ac:dyDescent="0.25">
      <c r="B912" s="108"/>
      <c r="C912" s="108"/>
    </row>
    <row r="913" spans="2:3" ht="15.75" customHeight="1" x14ac:dyDescent="0.25">
      <c r="B913" s="108"/>
      <c r="C913" s="108"/>
    </row>
    <row r="914" spans="2:3" ht="15.75" customHeight="1" x14ac:dyDescent="0.25">
      <c r="B914" s="108"/>
      <c r="C914" s="108"/>
    </row>
    <row r="915" spans="2:3" ht="15.75" customHeight="1" x14ac:dyDescent="0.25">
      <c r="B915" s="108"/>
      <c r="C915" s="108"/>
    </row>
    <row r="916" spans="2:3" ht="15.75" customHeight="1" x14ac:dyDescent="0.25">
      <c r="B916" s="108"/>
      <c r="C916" s="108"/>
    </row>
    <row r="917" spans="2:3" ht="15.75" customHeight="1" x14ac:dyDescent="0.25">
      <c r="B917" s="108"/>
      <c r="C917" s="108"/>
    </row>
    <row r="918" spans="2:3" ht="15.75" customHeight="1" x14ac:dyDescent="0.25">
      <c r="B918" s="108"/>
      <c r="C918" s="108"/>
    </row>
    <row r="919" spans="2:3" ht="15.75" customHeight="1" x14ac:dyDescent="0.25">
      <c r="B919" s="108"/>
      <c r="C919" s="108"/>
    </row>
    <row r="920" spans="2:3" ht="15.75" customHeight="1" x14ac:dyDescent="0.25">
      <c r="B920" s="108"/>
      <c r="C920" s="108"/>
    </row>
    <row r="921" spans="2:3" ht="15.75" customHeight="1" x14ac:dyDescent="0.25">
      <c r="B921" s="108"/>
      <c r="C921" s="108"/>
    </row>
    <row r="922" spans="2:3" ht="15.75" customHeight="1" x14ac:dyDescent="0.25">
      <c r="B922" s="108"/>
      <c r="C922" s="108"/>
    </row>
    <row r="923" spans="2:3" ht="15.75" customHeight="1" x14ac:dyDescent="0.25">
      <c r="B923" s="108"/>
      <c r="C923" s="108"/>
    </row>
    <row r="924" spans="2:3" ht="15.75" customHeight="1" x14ac:dyDescent="0.25">
      <c r="B924" s="108"/>
      <c r="C924" s="108"/>
    </row>
    <row r="925" spans="2:3" ht="15.75" customHeight="1" x14ac:dyDescent="0.25">
      <c r="B925" s="108"/>
      <c r="C925" s="108"/>
    </row>
    <row r="926" spans="2:3" ht="15.75" customHeight="1" x14ac:dyDescent="0.25">
      <c r="B926" s="108"/>
      <c r="C926" s="108"/>
    </row>
    <row r="927" spans="2:3" ht="15.75" customHeight="1" x14ac:dyDescent="0.25">
      <c r="B927" s="108"/>
      <c r="C927" s="108"/>
    </row>
    <row r="928" spans="2:3" ht="15.75" customHeight="1" x14ac:dyDescent="0.25">
      <c r="B928" s="108"/>
      <c r="C928" s="108"/>
    </row>
    <row r="929" spans="2:3" ht="15.75" customHeight="1" x14ac:dyDescent="0.25">
      <c r="B929" s="108"/>
      <c r="C929" s="108"/>
    </row>
    <row r="930" spans="2:3" ht="15.75" customHeight="1" x14ac:dyDescent="0.25">
      <c r="B930" s="108"/>
      <c r="C930" s="108"/>
    </row>
    <row r="931" spans="2:3" ht="15.75" customHeight="1" x14ac:dyDescent="0.25">
      <c r="B931" s="108"/>
      <c r="C931" s="108"/>
    </row>
    <row r="932" spans="2:3" ht="15.75" customHeight="1" x14ac:dyDescent="0.25">
      <c r="B932" s="108"/>
      <c r="C932" s="108"/>
    </row>
    <row r="933" spans="2:3" ht="15.75" customHeight="1" x14ac:dyDescent="0.25">
      <c r="B933" s="108"/>
      <c r="C933" s="108"/>
    </row>
    <row r="934" spans="2:3" ht="15.75" customHeight="1" x14ac:dyDescent="0.25">
      <c r="B934" s="108"/>
      <c r="C934" s="108"/>
    </row>
    <row r="935" spans="2:3" ht="15.75" customHeight="1" x14ac:dyDescent="0.25">
      <c r="B935" s="108"/>
      <c r="C935" s="108"/>
    </row>
    <row r="936" spans="2:3" ht="15.75" customHeight="1" x14ac:dyDescent="0.25">
      <c r="B936" s="108"/>
      <c r="C936" s="108"/>
    </row>
    <row r="937" spans="2:3" ht="15.75" customHeight="1" x14ac:dyDescent="0.25">
      <c r="B937" s="108"/>
      <c r="C937" s="108"/>
    </row>
    <row r="938" spans="2:3" ht="15.75" customHeight="1" x14ac:dyDescent="0.25">
      <c r="B938" s="108"/>
      <c r="C938" s="108"/>
    </row>
    <row r="939" spans="2:3" ht="15.75" customHeight="1" x14ac:dyDescent="0.25">
      <c r="B939" s="108"/>
      <c r="C939" s="108"/>
    </row>
    <row r="940" spans="2:3" ht="15.75" customHeight="1" x14ac:dyDescent="0.25">
      <c r="B940" s="108"/>
      <c r="C940" s="108"/>
    </row>
    <row r="941" spans="2:3" ht="15.75" customHeight="1" x14ac:dyDescent="0.25">
      <c r="B941" s="108"/>
      <c r="C941" s="108"/>
    </row>
    <row r="942" spans="2:3" ht="15.75" customHeight="1" x14ac:dyDescent="0.25">
      <c r="B942" s="108"/>
      <c r="C942" s="108"/>
    </row>
    <row r="943" spans="2:3" ht="15.75" customHeight="1" x14ac:dyDescent="0.25">
      <c r="B943" s="108"/>
      <c r="C943" s="108"/>
    </row>
    <row r="944" spans="2:3" ht="15.75" customHeight="1" x14ac:dyDescent="0.25">
      <c r="B944" s="108"/>
      <c r="C944" s="108"/>
    </row>
    <row r="945" spans="2:3" ht="15.75" customHeight="1" x14ac:dyDescent="0.25">
      <c r="B945" s="108"/>
      <c r="C945" s="108"/>
    </row>
    <row r="946" spans="2:3" ht="15.75" customHeight="1" x14ac:dyDescent="0.25">
      <c r="B946" s="108"/>
      <c r="C946" s="108"/>
    </row>
    <row r="947" spans="2:3" ht="15.75" customHeight="1" x14ac:dyDescent="0.25">
      <c r="B947" s="108"/>
      <c r="C947" s="108"/>
    </row>
    <row r="948" spans="2:3" ht="15.75" customHeight="1" x14ac:dyDescent="0.25">
      <c r="B948" s="108"/>
      <c r="C948" s="108"/>
    </row>
    <row r="949" spans="2:3" ht="15.75" customHeight="1" x14ac:dyDescent="0.25">
      <c r="B949" s="108"/>
      <c r="C949" s="108"/>
    </row>
    <row r="950" spans="2:3" ht="15.75" customHeight="1" x14ac:dyDescent="0.25">
      <c r="B950" s="108"/>
      <c r="C950" s="108"/>
    </row>
    <row r="951" spans="2:3" ht="15.75" customHeight="1" x14ac:dyDescent="0.25">
      <c r="B951" s="108"/>
      <c r="C951" s="108"/>
    </row>
    <row r="952" spans="2:3" ht="15.75" customHeight="1" x14ac:dyDescent="0.25">
      <c r="B952" s="108"/>
      <c r="C952" s="108"/>
    </row>
    <row r="953" spans="2:3" ht="15.75" customHeight="1" x14ac:dyDescent="0.25">
      <c r="B953" s="108"/>
      <c r="C953" s="108"/>
    </row>
    <row r="954" spans="2:3" ht="15.75" customHeight="1" x14ac:dyDescent="0.25">
      <c r="B954" s="108"/>
      <c r="C954" s="108"/>
    </row>
    <row r="955" spans="2:3" ht="15.75" customHeight="1" x14ac:dyDescent="0.25">
      <c r="B955" s="108"/>
      <c r="C955" s="108"/>
    </row>
    <row r="956" spans="2:3" ht="15.75" customHeight="1" x14ac:dyDescent="0.25">
      <c r="B956" s="108"/>
      <c r="C956" s="108"/>
    </row>
    <row r="957" spans="2:3" ht="15.75" customHeight="1" x14ac:dyDescent="0.25">
      <c r="B957" s="108"/>
      <c r="C957" s="108"/>
    </row>
    <row r="958" spans="2:3" ht="15.75" customHeight="1" x14ac:dyDescent="0.25">
      <c r="B958" s="108"/>
      <c r="C958" s="108"/>
    </row>
    <row r="959" spans="2:3" ht="15.75" customHeight="1" x14ac:dyDescent="0.25">
      <c r="B959" s="108"/>
      <c r="C959" s="108"/>
    </row>
    <row r="960" spans="2:3" ht="15.75" customHeight="1" x14ac:dyDescent="0.25">
      <c r="B960" s="108"/>
      <c r="C960" s="108"/>
    </row>
    <row r="961" spans="2:3" ht="15.75" customHeight="1" x14ac:dyDescent="0.25">
      <c r="B961" s="108"/>
      <c r="C961" s="108"/>
    </row>
    <row r="962" spans="2:3" ht="15.75" customHeight="1" x14ac:dyDescent="0.25">
      <c r="B962" s="108"/>
      <c r="C962" s="108"/>
    </row>
    <row r="963" spans="2:3" ht="15.75" customHeight="1" x14ac:dyDescent="0.25">
      <c r="B963" s="108"/>
      <c r="C963" s="108"/>
    </row>
    <row r="964" spans="2:3" ht="15.75" customHeight="1" x14ac:dyDescent="0.25">
      <c r="B964" s="108"/>
      <c r="C964" s="108"/>
    </row>
    <row r="965" spans="2:3" ht="15.75" customHeight="1" x14ac:dyDescent="0.25">
      <c r="B965" s="108"/>
      <c r="C965" s="108"/>
    </row>
    <row r="966" spans="2:3" ht="15.75" customHeight="1" x14ac:dyDescent="0.25">
      <c r="B966" s="108"/>
      <c r="C966" s="108"/>
    </row>
    <row r="967" spans="2:3" ht="15.75" customHeight="1" x14ac:dyDescent="0.25">
      <c r="B967" s="108"/>
      <c r="C967" s="108"/>
    </row>
    <row r="968" spans="2:3" ht="15.75" customHeight="1" x14ac:dyDescent="0.25">
      <c r="B968" s="108"/>
      <c r="C968" s="108"/>
    </row>
    <row r="969" spans="2:3" ht="15.75" customHeight="1" x14ac:dyDescent="0.25">
      <c r="B969" s="108"/>
      <c r="C969" s="108"/>
    </row>
    <row r="970" spans="2:3" ht="15.75" customHeight="1" x14ac:dyDescent="0.25">
      <c r="B970" s="108"/>
      <c r="C970" s="108"/>
    </row>
    <row r="971" spans="2:3" ht="15.75" customHeight="1" x14ac:dyDescent="0.25">
      <c r="B971" s="108"/>
      <c r="C971" s="108"/>
    </row>
    <row r="972" spans="2:3" ht="15.75" customHeight="1" x14ac:dyDescent="0.25">
      <c r="B972" s="108"/>
      <c r="C972" s="108"/>
    </row>
    <row r="973" spans="2:3" ht="15.75" customHeight="1" x14ac:dyDescent="0.25">
      <c r="B973" s="108"/>
      <c r="C973" s="108"/>
    </row>
    <row r="974" spans="2:3" ht="15.75" customHeight="1" x14ac:dyDescent="0.25">
      <c r="B974" s="108"/>
      <c r="C974" s="108"/>
    </row>
    <row r="975" spans="2:3" ht="15.75" customHeight="1" x14ac:dyDescent="0.25">
      <c r="B975" s="108"/>
      <c r="C975" s="108"/>
    </row>
    <row r="976" spans="2:3" ht="15.75" customHeight="1" x14ac:dyDescent="0.25">
      <c r="B976" s="108"/>
      <c r="C976" s="108"/>
    </row>
    <row r="977" spans="2:3" ht="15.75" customHeight="1" x14ac:dyDescent="0.25">
      <c r="B977" s="108"/>
      <c r="C977" s="108"/>
    </row>
    <row r="978" spans="2:3" ht="15.75" customHeight="1" x14ac:dyDescent="0.25">
      <c r="B978" s="108"/>
      <c r="C978" s="108"/>
    </row>
    <row r="979" spans="2:3" ht="15.75" customHeight="1" x14ac:dyDescent="0.25">
      <c r="B979" s="108"/>
      <c r="C979" s="108"/>
    </row>
    <row r="980" spans="2:3" ht="15.75" customHeight="1" x14ac:dyDescent="0.25">
      <c r="B980" s="108"/>
      <c r="C980" s="108"/>
    </row>
    <row r="981" spans="2:3" ht="15.75" customHeight="1" x14ac:dyDescent="0.25">
      <c r="B981" s="108"/>
      <c r="C981" s="108"/>
    </row>
    <row r="982" spans="2:3" ht="15.75" customHeight="1" x14ac:dyDescent="0.25">
      <c r="B982" s="108"/>
      <c r="C982" s="108"/>
    </row>
    <row r="983" spans="2:3" ht="15.75" customHeight="1" x14ac:dyDescent="0.25">
      <c r="B983" s="108"/>
      <c r="C983" s="108"/>
    </row>
    <row r="984" spans="2:3" ht="15.75" customHeight="1" x14ac:dyDescent="0.25">
      <c r="B984" s="108"/>
      <c r="C984" s="108"/>
    </row>
    <row r="985" spans="2:3" ht="15.75" customHeight="1" x14ac:dyDescent="0.25">
      <c r="B985" s="108"/>
      <c r="C985" s="108"/>
    </row>
    <row r="986" spans="2:3" ht="15.75" customHeight="1" x14ac:dyDescent="0.25">
      <c r="B986" s="108"/>
      <c r="C986" s="108"/>
    </row>
    <row r="987" spans="2:3" ht="15.75" customHeight="1" x14ac:dyDescent="0.25">
      <c r="B987" s="108"/>
      <c r="C987" s="108"/>
    </row>
    <row r="988" spans="2:3" ht="15.75" customHeight="1" x14ac:dyDescent="0.25">
      <c r="B988" s="108"/>
      <c r="C988" s="108"/>
    </row>
    <row r="989" spans="2:3" ht="15.75" customHeight="1" x14ac:dyDescent="0.25">
      <c r="B989" s="108"/>
      <c r="C989" s="108"/>
    </row>
    <row r="990" spans="2:3" ht="15.75" customHeight="1" x14ac:dyDescent="0.25">
      <c r="B990" s="108"/>
      <c r="C990" s="108"/>
    </row>
    <row r="991" spans="2:3" ht="15.75" customHeight="1" x14ac:dyDescent="0.25">
      <c r="B991" s="108"/>
      <c r="C991" s="108"/>
    </row>
    <row r="992" spans="2:3" ht="15.75" customHeight="1" x14ac:dyDescent="0.25">
      <c r="B992" s="108"/>
      <c r="C992" s="108"/>
    </row>
    <row r="993" spans="2:3" ht="15.75" customHeight="1" x14ac:dyDescent="0.25">
      <c r="B993" s="108"/>
      <c r="C993" s="108"/>
    </row>
    <row r="994" spans="2:3" ht="15.75" customHeight="1" x14ac:dyDescent="0.25">
      <c r="B994" s="108"/>
      <c r="C994" s="108"/>
    </row>
    <row r="995" spans="2:3" ht="15.75" customHeight="1" x14ac:dyDescent="0.25">
      <c r="B995" s="108"/>
      <c r="C995" s="108"/>
    </row>
    <row r="996" spans="2:3" ht="15.75" customHeight="1" x14ac:dyDescent="0.25">
      <c r="B996" s="108"/>
      <c r="C996" s="108"/>
    </row>
    <row r="997" spans="2:3" ht="15.75" customHeight="1" x14ac:dyDescent="0.25">
      <c r="B997" s="108"/>
      <c r="C997" s="108"/>
    </row>
    <row r="998" spans="2:3" ht="15.75" customHeight="1" x14ac:dyDescent="0.25">
      <c r="B998" s="108"/>
      <c r="C998" s="108"/>
    </row>
    <row r="999" spans="2:3" ht="15.75" customHeight="1" x14ac:dyDescent="0.25">
      <c r="B999" s="108"/>
      <c r="C999" s="108"/>
    </row>
    <row r="1000" spans="2:3" ht="15.75" customHeight="1" x14ac:dyDescent="0.25">
      <c r="B1000" s="108"/>
      <c r="C1000" s="10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Income Statement</vt:lpstr>
      <vt:lpstr>Student Contribution Forecast</vt:lpstr>
      <vt:lpstr>Contractor Forecast</vt:lpstr>
      <vt:lpstr>Winter Program Non Staff Exps</vt:lpstr>
      <vt:lpstr>'Contractor Forecast'!Print_Area</vt:lpstr>
      <vt:lpstr>'Income Statement'!Print_Area</vt:lpstr>
      <vt:lpstr>'Student Contribution Forecast'!Print_Area</vt:lpstr>
      <vt:lpstr>'Income Statement'!Print_Titles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Hayley Ng</cp:lastModifiedBy>
  <cp:lastPrinted>2022-05-03T00:02:14Z</cp:lastPrinted>
  <dcterms:created xsi:type="dcterms:W3CDTF">2016-09-14T04:02:32Z</dcterms:created>
  <dcterms:modified xsi:type="dcterms:W3CDTF">2022-05-04T14:24:52Z</dcterms:modified>
</cp:coreProperties>
</file>